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andee\"/>
    </mc:Choice>
  </mc:AlternateContent>
  <xr:revisionPtr revIDLastSave="0" documentId="13_ncr:1_{E4A73AF1-4EE0-4DE9-B8C0-78D2AE80F55F}" xr6:coauthVersionLast="36" xr6:coauthVersionMax="36" xr10:uidLastSave="{00000000-0000-0000-0000-000000000000}"/>
  <bookViews>
    <workbookView xWindow="0" yWindow="0" windowWidth="12510" windowHeight="11190" xr2:uid="{00000000-000D-0000-FFFF-FFFF00000000}"/>
  </bookViews>
  <sheets>
    <sheet name="Alphabetical Order" sheetId="1" r:id="rId1"/>
    <sheet name="Asset Order" sheetId="2" r:id="rId2"/>
  </sheets>
  <definedNames>
    <definedName name="_xlnm.Print_Titles" localSheetId="0">'Alphabetical Order'!$1:$2</definedName>
    <definedName name="_xlnm.Print_Titles" localSheetId="1">'Asset Order'!$1:$2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8" i="2" l="1"/>
  <c r="Q38" i="2"/>
  <c r="R38" i="2" s="1"/>
  <c r="S38" i="2" s="1"/>
  <c r="O38" i="2"/>
  <c r="K38" i="2"/>
  <c r="L38" i="2" s="1"/>
  <c r="M38" i="2" s="1"/>
  <c r="H38" i="2"/>
  <c r="I38" i="2" s="1"/>
  <c r="F38" i="2"/>
  <c r="E38" i="2"/>
  <c r="W84" i="2"/>
  <c r="Q84" i="2"/>
  <c r="R84" i="2" s="1"/>
  <c r="S84" i="2" s="1"/>
  <c r="O84" i="2"/>
  <c r="L84" i="2"/>
  <c r="M84" i="2" s="1"/>
  <c r="K84" i="2"/>
  <c r="H84" i="2"/>
  <c r="I84" i="2" s="1"/>
  <c r="E84" i="2"/>
  <c r="F84" i="2" s="1"/>
  <c r="W70" i="2"/>
  <c r="R70" i="2"/>
  <c r="S70" i="2" s="1"/>
  <c r="Q70" i="2"/>
  <c r="O70" i="2"/>
  <c r="K70" i="2"/>
  <c r="L70" i="2" s="1"/>
  <c r="M70" i="2" s="1"/>
  <c r="H70" i="2"/>
  <c r="I70" i="2" s="1"/>
  <c r="F70" i="2"/>
  <c r="E70" i="2"/>
  <c r="W74" i="2"/>
  <c r="Q74" i="2"/>
  <c r="R74" i="2" s="1"/>
  <c r="S74" i="2" s="1"/>
  <c r="O74" i="2"/>
  <c r="K74" i="2"/>
  <c r="L74" i="2" s="1"/>
  <c r="M74" i="2" s="1"/>
  <c r="I74" i="2"/>
  <c r="H74" i="2"/>
  <c r="E74" i="2"/>
  <c r="F74" i="2" s="1"/>
  <c r="W94" i="2"/>
  <c r="Q94" i="2"/>
  <c r="R94" i="2" s="1"/>
  <c r="S94" i="2" s="1"/>
  <c r="O94" i="2"/>
  <c r="K94" i="2"/>
  <c r="L94" i="2" s="1"/>
  <c r="M94" i="2" s="1"/>
  <c r="I94" i="2"/>
  <c r="H94" i="2"/>
  <c r="E94" i="2"/>
  <c r="F94" i="2" s="1"/>
  <c r="W50" i="2"/>
  <c r="Q50" i="2"/>
  <c r="R50" i="2" s="1"/>
  <c r="S50" i="2" s="1"/>
  <c r="O50" i="2"/>
  <c r="K50" i="2"/>
  <c r="L50" i="2" s="1"/>
  <c r="M50" i="2" s="1"/>
  <c r="H50" i="2"/>
  <c r="I50" i="2" s="1"/>
  <c r="E50" i="2"/>
  <c r="F50" i="2" s="1"/>
  <c r="W23" i="2"/>
  <c r="R23" i="2"/>
  <c r="S23" i="2" s="1"/>
  <c r="Q23" i="2"/>
  <c r="O23" i="2"/>
  <c r="K23" i="2"/>
  <c r="L23" i="2" s="1"/>
  <c r="M23" i="2" s="1"/>
  <c r="H23" i="2"/>
  <c r="I23" i="2" s="1"/>
  <c r="E23" i="2"/>
  <c r="F23" i="2" s="1"/>
  <c r="W90" i="2"/>
  <c r="Q90" i="2"/>
  <c r="R90" i="2" s="1"/>
  <c r="S90" i="2" s="1"/>
  <c r="O90" i="2"/>
  <c r="L90" i="2"/>
  <c r="M90" i="2" s="1"/>
  <c r="K90" i="2"/>
  <c r="H90" i="2"/>
  <c r="I90" i="2" s="1"/>
  <c r="E90" i="2"/>
  <c r="F90" i="2" s="1"/>
  <c r="W66" i="2"/>
  <c r="Q66" i="2"/>
  <c r="R66" i="2" s="1"/>
  <c r="S66" i="2" s="1"/>
  <c r="O66" i="2"/>
  <c r="K66" i="2"/>
  <c r="L66" i="2" s="1"/>
  <c r="M66" i="2" s="1"/>
  <c r="H66" i="2"/>
  <c r="I66" i="2" s="1"/>
  <c r="E66" i="2"/>
  <c r="F66" i="2" s="1"/>
  <c r="W68" i="2"/>
  <c r="Q68" i="2"/>
  <c r="R68" i="2" s="1"/>
  <c r="S68" i="2" s="1"/>
  <c r="O68" i="2"/>
  <c r="L68" i="2"/>
  <c r="M68" i="2" s="1"/>
  <c r="K68" i="2"/>
  <c r="I68" i="2"/>
  <c r="H68" i="2"/>
  <c r="E68" i="2"/>
  <c r="F68" i="2" s="1"/>
  <c r="W12" i="2"/>
  <c r="Q12" i="2"/>
  <c r="R12" i="2" s="1"/>
  <c r="S12" i="2" s="1"/>
  <c r="O12" i="2"/>
  <c r="K12" i="2"/>
  <c r="L12" i="2" s="1"/>
  <c r="M12" i="2" s="1"/>
  <c r="H12" i="2"/>
  <c r="I12" i="2" s="1"/>
  <c r="E12" i="2"/>
  <c r="F12" i="2" s="1"/>
  <c r="W103" i="2"/>
  <c r="R103" i="2"/>
  <c r="S103" i="2" s="1"/>
  <c r="Q103" i="2"/>
  <c r="O103" i="2"/>
  <c r="K103" i="2"/>
  <c r="L103" i="2" s="1"/>
  <c r="M103" i="2" s="1"/>
  <c r="H103" i="2"/>
  <c r="I103" i="2" s="1"/>
  <c r="F103" i="2"/>
  <c r="E103" i="2"/>
  <c r="W58" i="2"/>
  <c r="R58" i="2"/>
  <c r="S58" i="2" s="1"/>
  <c r="Q58" i="2"/>
  <c r="O58" i="2"/>
  <c r="K58" i="2"/>
  <c r="L58" i="2" s="1"/>
  <c r="M58" i="2" s="1"/>
  <c r="I58" i="2"/>
  <c r="H58" i="2"/>
  <c r="E58" i="2"/>
  <c r="F58" i="2" s="1"/>
  <c r="W45" i="2"/>
  <c r="R45" i="2"/>
  <c r="S45" i="2" s="1"/>
  <c r="Q45" i="2"/>
  <c r="O45" i="2"/>
  <c r="L45" i="2"/>
  <c r="M45" i="2" s="1"/>
  <c r="K45" i="2"/>
  <c r="H45" i="2"/>
  <c r="I45" i="2" s="1"/>
  <c r="E45" i="2"/>
  <c r="F45" i="2" s="1"/>
  <c r="W17" i="2"/>
  <c r="Q17" i="2"/>
  <c r="R17" i="2" s="1"/>
  <c r="S17" i="2" s="1"/>
  <c r="O17" i="2"/>
  <c r="K17" i="2"/>
  <c r="L17" i="2" s="1"/>
  <c r="M17" i="2" s="1"/>
  <c r="H17" i="2"/>
  <c r="I17" i="2" s="1"/>
  <c r="E17" i="2"/>
  <c r="F17" i="2" s="1"/>
  <c r="W88" i="2"/>
  <c r="R88" i="2"/>
  <c r="S88" i="2" s="1"/>
  <c r="Q88" i="2"/>
  <c r="O88" i="2"/>
  <c r="K88" i="2"/>
  <c r="L88" i="2" s="1"/>
  <c r="M88" i="2" s="1"/>
  <c r="H88" i="2"/>
  <c r="I88" i="2" s="1"/>
  <c r="F88" i="2"/>
  <c r="E88" i="2"/>
  <c r="W49" i="2"/>
  <c r="R49" i="2"/>
  <c r="S49" i="2" s="1"/>
  <c r="Q49" i="2"/>
  <c r="O49" i="2"/>
  <c r="K49" i="2"/>
  <c r="L49" i="2" s="1"/>
  <c r="M49" i="2" s="1"/>
  <c r="I49" i="2"/>
  <c r="H49" i="2"/>
  <c r="E49" i="2"/>
  <c r="F49" i="2" s="1"/>
  <c r="W59" i="2"/>
  <c r="R59" i="2"/>
  <c r="S59" i="2" s="1"/>
  <c r="Q59" i="2"/>
  <c r="O59" i="2"/>
  <c r="L59" i="2"/>
  <c r="M59" i="2" s="1"/>
  <c r="K59" i="2"/>
  <c r="H59" i="2"/>
  <c r="I59" i="2" s="1"/>
  <c r="E59" i="2"/>
  <c r="F59" i="2" s="1"/>
  <c r="W96" i="2"/>
  <c r="Q96" i="2"/>
  <c r="R96" i="2" s="1"/>
  <c r="S96" i="2" s="1"/>
  <c r="O96" i="2"/>
  <c r="K96" i="2"/>
  <c r="L96" i="2" s="1"/>
  <c r="M96" i="2" s="1"/>
  <c r="H96" i="2"/>
  <c r="I96" i="2" s="1"/>
  <c r="E96" i="2"/>
  <c r="F96" i="2" s="1"/>
  <c r="W65" i="2"/>
  <c r="Q65" i="2"/>
  <c r="R65" i="2" s="1"/>
  <c r="S65" i="2" s="1"/>
  <c r="O65" i="2"/>
  <c r="K65" i="2"/>
  <c r="L65" i="2" s="1"/>
  <c r="M65" i="2" s="1"/>
  <c r="H65" i="2"/>
  <c r="I65" i="2" s="1"/>
  <c r="F65" i="2"/>
  <c r="E65" i="2"/>
  <c r="W4" i="2"/>
  <c r="R4" i="2"/>
  <c r="S4" i="2" s="1"/>
  <c r="Q4" i="2"/>
  <c r="O4" i="2"/>
  <c r="K4" i="2"/>
  <c r="L4" i="2" s="1"/>
  <c r="M4" i="2" s="1"/>
  <c r="I4" i="2"/>
  <c r="H4" i="2"/>
  <c r="E4" i="2"/>
  <c r="F4" i="2" s="1"/>
  <c r="W79" i="2"/>
  <c r="R79" i="2"/>
  <c r="S79" i="2" s="1"/>
  <c r="Q79" i="2"/>
  <c r="O79" i="2"/>
  <c r="L79" i="2"/>
  <c r="M79" i="2" s="1"/>
  <c r="K79" i="2"/>
  <c r="H79" i="2"/>
  <c r="I79" i="2" s="1"/>
  <c r="E79" i="2"/>
  <c r="F79" i="2" s="1"/>
  <c r="W76" i="2"/>
  <c r="Q76" i="2"/>
  <c r="R76" i="2" s="1"/>
  <c r="S76" i="2" s="1"/>
  <c r="O76" i="2"/>
  <c r="K76" i="2"/>
  <c r="L76" i="2" s="1"/>
  <c r="M76" i="2" s="1"/>
  <c r="H76" i="2"/>
  <c r="I76" i="2" s="1"/>
  <c r="E76" i="2"/>
  <c r="F76" i="2" s="1"/>
  <c r="W21" i="2"/>
  <c r="Q21" i="2"/>
  <c r="R21" i="2" s="1"/>
  <c r="S21" i="2" s="1"/>
  <c r="O21" i="2"/>
  <c r="K21" i="2"/>
  <c r="L21" i="2" s="1"/>
  <c r="M21" i="2" s="1"/>
  <c r="H21" i="2"/>
  <c r="I21" i="2" s="1"/>
  <c r="F21" i="2"/>
  <c r="E21" i="2"/>
  <c r="W30" i="2"/>
  <c r="R30" i="2"/>
  <c r="S30" i="2" s="1"/>
  <c r="Q30" i="2"/>
  <c r="O30" i="2"/>
  <c r="K30" i="2"/>
  <c r="L30" i="2" s="1"/>
  <c r="M30" i="2" s="1"/>
  <c r="I30" i="2"/>
  <c r="H30" i="2"/>
  <c r="E30" i="2"/>
  <c r="F30" i="2" s="1"/>
  <c r="W36" i="2"/>
  <c r="R36" i="2"/>
  <c r="S36" i="2" s="1"/>
  <c r="Q36" i="2"/>
  <c r="O36" i="2"/>
  <c r="L36" i="2"/>
  <c r="M36" i="2" s="1"/>
  <c r="K36" i="2"/>
  <c r="H36" i="2"/>
  <c r="I36" i="2" s="1"/>
  <c r="E36" i="2"/>
  <c r="F36" i="2" s="1"/>
  <c r="W10" i="2"/>
  <c r="Q10" i="2"/>
  <c r="R10" i="2" s="1"/>
  <c r="S10" i="2" s="1"/>
  <c r="O10" i="2"/>
  <c r="K10" i="2"/>
  <c r="L10" i="2" s="1"/>
  <c r="M10" i="2" s="1"/>
  <c r="H10" i="2"/>
  <c r="I10" i="2" s="1"/>
  <c r="E10" i="2"/>
  <c r="F10" i="2" s="1"/>
  <c r="W92" i="2"/>
  <c r="Q92" i="2"/>
  <c r="R92" i="2" s="1"/>
  <c r="S92" i="2" s="1"/>
  <c r="O92" i="2"/>
  <c r="K92" i="2"/>
  <c r="L92" i="2" s="1"/>
  <c r="M92" i="2" s="1"/>
  <c r="H92" i="2"/>
  <c r="I92" i="2" s="1"/>
  <c r="F92" i="2"/>
  <c r="E92" i="2"/>
  <c r="W47" i="2"/>
  <c r="R47" i="2"/>
  <c r="S47" i="2" s="1"/>
  <c r="Q47" i="2"/>
  <c r="O47" i="2"/>
  <c r="K47" i="2"/>
  <c r="L47" i="2" s="1"/>
  <c r="M47" i="2" s="1"/>
  <c r="I47" i="2"/>
  <c r="H47" i="2"/>
  <c r="E47" i="2"/>
  <c r="F47" i="2" s="1"/>
  <c r="W97" i="2"/>
  <c r="R97" i="2"/>
  <c r="S97" i="2" s="1"/>
  <c r="Q97" i="2"/>
  <c r="O97" i="2"/>
  <c r="L97" i="2"/>
  <c r="M97" i="2" s="1"/>
  <c r="K97" i="2"/>
  <c r="H97" i="2"/>
  <c r="I97" i="2" s="1"/>
  <c r="E97" i="2"/>
  <c r="F97" i="2" s="1"/>
  <c r="W63" i="2"/>
  <c r="Q63" i="2"/>
  <c r="R63" i="2" s="1"/>
  <c r="S63" i="2" s="1"/>
  <c r="O63" i="2"/>
  <c r="K63" i="2"/>
  <c r="L63" i="2" s="1"/>
  <c r="M63" i="2" s="1"/>
  <c r="H63" i="2"/>
  <c r="I63" i="2" s="1"/>
  <c r="E63" i="2"/>
  <c r="F63" i="2" s="1"/>
  <c r="W64" i="2"/>
  <c r="Q64" i="2"/>
  <c r="R64" i="2" s="1"/>
  <c r="S64" i="2" s="1"/>
  <c r="O64" i="2"/>
  <c r="K64" i="2"/>
  <c r="L64" i="2" s="1"/>
  <c r="M64" i="2" s="1"/>
  <c r="H64" i="2"/>
  <c r="I64" i="2" s="1"/>
  <c r="F64" i="2"/>
  <c r="E64" i="2"/>
  <c r="W43" i="2"/>
  <c r="R43" i="2"/>
  <c r="S43" i="2" s="1"/>
  <c r="Q43" i="2"/>
  <c r="O43" i="2"/>
  <c r="K43" i="2"/>
  <c r="L43" i="2" s="1"/>
  <c r="M43" i="2" s="1"/>
  <c r="I43" i="2"/>
  <c r="H43" i="2"/>
  <c r="E43" i="2"/>
  <c r="F43" i="2" s="1"/>
  <c r="W37" i="2"/>
  <c r="R37" i="2"/>
  <c r="S37" i="2" s="1"/>
  <c r="Q37" i="2"/>
  <c r="O37" i="2"/>
  <c r="L37" i="2"/>
  <c r="M37" i="2" s="1"/>
  <c r="K37" i="2"/>
  <c r="H37" i="2"/>
  <c r="I37" i="2" s="1"/>
  <c r="E37" i="2"/>
  <c r="F37" i="2" s="1"/>
  <c r="W16" i="2"/>
  <c r="Q16" i="2"/>
  <c r="R16" i="2" s="1"/>
  <c r="S16" i="2" s="1"/>
  <c r="O16" i="2"/>
  <c r="K16" i="2"/>
  <c r="L16" i="2" s="1"/>
  <c r="M16" i="2" s="1"/>
  <c r="H16" i="2"/>
  <c r="I16" i="2" s="1"/>
  <c r="E16" i="2"/>
  <c r="F16" i="2" s="1"/>
  <c r="W77" i="2"/>
  <c r="Q77" i="2"/>
  <c r="R77" i="2" s="1"/>
  <c r="S77" i="2" s="1"/>
  <c r="O77" i="2"/>
  <c r="K77" i="2"/>
  <c r="L77" i="2" s="1"/>
  <c r="M77" i="2" s="1"/>
  <c r="H77" i="2"/>
  <c r="I77" i="2" s="1"/>
  <c r="F77" i="2"/>
  <c r="E77" i="2"/>
  <c r="W60" i="2"/>
  <c r="R60" i="2"/>
  <c r="S60" i="2" s="1"/>
  <c r="Q60" i="2"/>
  <c r="O60" i="2"/>
  <c r="K60" i="2"/>
  <c r="L60" i="2" s="1"/>
  <c r="M60" i="2" s="1"/>
  <c r="I60" i="2"/>
  <c r="H60" i="2"/>
  <c r="E60" i="2"/>
  <c r="F60" i="2" s="1"/>
  <c r="W18" i="2"/>
  <c r="R18" i="2"/>
  <c r="S18" i="2" s="1"/>
  <c r="Q18" i="2"/>
  <c r="O18" i="2"/>
  <c r="L18" i="2"/>
  <c r="M18" i="2" s="1"/>
  <c r="K18" i="2"/>
  <c r="H18" i="2"/>
  <c r="I18" i="2" s="1"/>
  <c r="E18" i="2"/>
  <c r="F18" i="2" s="1"/>
  <c r="W40" i="2"/>
  <c r="Q40" i="2"/>
  <c r="R40" i="2" s="1"/>
  <c r="S40" i="2" s="1"/>
  <c r="O40" i="2"/>
  <c r="K40" i="2"/>
  <c r="L40" i="2" s="1"/>
  <c r="M40" i="2" s="1"/>
  <c r="H40" i="2"/>
  <c r="I40" i="2" s="1"/>
  <c r="E40" i="2"/>
  <c r="F40" i="2" s="1"/>
  <c r="W26" i="2"/>
  <c r="Q26" i="2"/>
  <c r="R26" i="2" s="1"/>
  <c r="S26" i="2" s="1"/>
  <c r="O26" i="2"/>
  <c r="K26" i="2"/>
  <c r="L26" i="2" s="1"/>
  <c r="M26" i="2" s="1"/>
  <c r="H26" i="2"/>
  <c r="I26" i="2" s="1"/>
  <c r="F26" i="2"/>
  <c r="E26" i="2"/>
  <c r="W86" i="2"/>
  <c r="R86" i="2"/>
  <c r="S86" i="2" s="1"/>
  <c r="Q86" i="2"/>
  <c r="O86" i="2"/>
  <c r="K86" i="2"/>
  <c r="L86" i="2" s="1"/>
  <c r="M86" i="2" s="1"/>
  <c r="I86" i="2"/>
  <c r="H86" i="2"/>
  <c r="E86" i="2"/>
  <c r="F86" i="2" s="1"/>
  <c r="W81" i="2"/>
  <c r="Q81" i="2"/>
  <c r="R81" i="2" s="1"/>
  <c r="S81" i="2" s="1"/>
  <c r="O81" i="2"/>
  <c r="L81" i="2"/>
  <c r="M81" i="2" s="1"/>
  <c r="K81" i="2"/>
  <c r="H81" i="2"/>
  <c r="I81" i="2" s="1"/>
  <c r="E81" i="2"/>
  <c r="F81" i="2" s="1"/>
  <c r="W82" i="2"/>
  <c r="Q82" i="2"/>
  <c r="R82" i="2" s="1"/>
  <c r="S82" i="2" s="1"/>
  <c r="O82" i="2"/>
  <c r="K82" i="2"/>
  <c r="L82" i="2" s="1"/>
  <c r="M82" i="2" s="1"/>
  <c r="H82" i="2"/>
  <c r="I82" i="2" s="1"/>
  <c r="E82" i="2"/>
  <c r="F82" i="2" s="1"/>
  <c r="W99" i="2"/>
  <c r="Q99" i="2"/>
  <c r="R99" i="2" s="1"/>
  <c r="S99" i="2" s="1"/>
  <c r="O99" i="2"/>
  <c r="K99" i="2"/>
  <c r="L99" i="2" s="1"/>
  <c r="M99" i="2" s="1"/>
  <c r="H99" i="2"/>
  <c r="I99" i="2" s="1"/>
  <c r="F99" i="2"/>
  <c r="E99" i="2"/>
  <c r="W9" i="2"/>
  <c r="R9" i="2"/>
  <c r="S9" i="2" s="1"/>
  <c r="Q9" i="2"/>
  <c r="O9" i="2"/>
  <c r="K9" i="2"/>
  <c r="L9" i="2" s="1"/>
  <c r="M9" i="2" s="1"/>
  <c r="I9" i="2"/>
  <c r="H9" i="2"/>
  <c r="E9" i="2"/>
  <c r="F9" i="2" s="1"/>
  <c r="W48" i="2"/>
  <c r="Q48" i="2"/>
  <c r="R48" i="2" s="1"/>
  <c r="S48" i="2" s="1"/>
  <c r="O48" i="2"/>
  <c r="L48" i="2"/>
  <c r="M48" i="2" s="1"/>
  <c r="K48" i="2"/>
  <c r="H48" i="2"/>
  <c r="I48" i="2" s="1"/>
  <c r="E48" i="2"/>
  <c r="F48" i="2" s="1"/>
  <c r="W11" i="2"/>
  <c r="Q11" i="2"/>
  <c r="R11" i="2" s="1"/>
  <c r="S11" i="2" s="1"/>
  <c r="O11" i="2"/>
  <c r="K11" i="2"/>
  <c r="L11" i="2" s="1"/>
  <c r="M11" i="2" s="1"/>
  <c r="H11" i="2"/>
  <c r="I11" i="2" s="1"/>
  <c r="E11" i="2"/>
  <c r="F11" i="2" s="1"/>
  <c r="W24" i="2"/>
  <c r="Q24" i="2"/>
  <c r="R24" i="2" s="1"/>
  <c r="S24" i="2" s="1"/>
  <c r="O24" i="2"/>
  <c r="K24" i="2"/>
  <c r="L24" i="2" s="1"/>
  <c r="M24" i="2" s="1"/>
  <c r="H24" i="2"/>
  <c r="I24" i="2" s="1"/>
  <c r="F24" i="2"/>
  <c r="E24" i="2"/>
  <c r="W44" i="2"/>
  <c r="R44" i="2"/>
  <c r="S44" i="2" s="1"/>
  <c r="Q44" i="2"/>
  <c r="O44" i="2"/>
  <c r="K44" i="2"/>
  <c r="L44" i="2" s="1"/>
  <c r="M44" i="2" s="1"/>
  <c r="I44" i="2"/>
  <c r="H44" i="2"/>
  <c r="E44" i="2"/>
  <c r="F44" i="2" s="1"/>
  <c r="W51" i="2"/>
  <c r="R51" i="2"/>
  <c r="S51" i="2" s="1"/>
  <c r="Q51" i="2"/>
  <c r="O51" i="2"/>
  <c r="L51" i="2"/>
  <c r="M51" i="2" s="1"/>
  <c r="K51" i="2"/>
  <c r="H51" i="2"/>
  <c r="I51" i="2" s="1"/>
  <c r="E51" i="2"/>
  <c r="F51" i="2" s="1"/>
  <c r="W100" i="2"/>
  <c r="Q100" i="2"/>
  <c r="R100" i="2" s="1"/>
  <c r="S100" i="2" s="1"/>
  <c r="O100" i="2"/>
  <c r="K100" i="2"/>
  <c r="L100" i="2" s="1"/>
  <c r="M100" i="2" s="1"/>
  <c r="H100" i="2"/>
  <c r="I100" i="2" s="1"/>
  <c r="E100" i="2"/>
  <c r="F100" i="2" s="1"/>
  <c r="W34" i="2"/>
  <c r="Q34" i="2"/>
  <c r="R34" i="2" s="1"/>
  <c r="S34" i="2" s="1"/>
  <c r="O34" i="2"/>
  <c r="K34" i="2"/>
  <c r="L34" i="2" s="1"/>
  <c r="M34" i="2" s="1"/>
  <c r="H34" i="2"/>
  <c r="I34" i="2" s="1"/>
  <c r="F34" i="2"/>
  <c r="E34" i="2"/>
  <c r="W56" i="2"/>
  <c r="R56" i="2"/>
  <c r="S56" i="2" s="1"/>
  <c r="Q56" i="2"/>
  <c r="O56" i="2"/>
  <c r="K56" i="2"/>
  <c r="L56" i="2" s="1"/>
  <c r="M56" i="2" s="1"/>
  <c r="I56" i="2"/>
  <c r="H56" i="2"/>
  <c r="E56" i="2"/>
  <c r="F56" i="2" s="1"/>
  <c r="W67" i="2"/>
  <c r="Q67" i="2"/>
  <c r="R67" i="2" s="1"/>
  <c r="S67" i="2" s="1"/>
  <c r="O67" i="2"/>
  <c r="L67" i="2"/>
  <c r="M67" i="2" s="1"/>
  <c r="K67" i="2"/>
  <c r="H67" i="2"/>
  <c r="I67" i="2" s="1"/>
  <c r="E67" i="2"/>
  <c r="F67" i="2" s="1"/>
  <c r="W61" i="2"/>
  <c r="Q61" i="2"/>
  <c r="R61" i="2" s="1"/>
  <c r="S61" i="2" s="1"/>
  <c r="O61" i="2"/>
  <c r="K61" i="2"/>
  <c r="L61" i="2" s="1"/>
  <c r="M61" i="2" s="1"/>
  <c r="H61" i="2"/>
  <c r="I61" i="2" s="1"/>
  <c r="E61" i="2"/>
  <c r="F61" i="2" s="1"/>
  <c r="W27" i="2"/>
  <c r="Q27" i="2"/>
  <c r="R27" i="2" s="1"/>
  <c r="S27" i="2" s="1"/>
  <c r="O27" i="2"/>
  <c r="K27" i="2"/>
  <c r="L27" i="2" s="1"/>
  <c r="M27" i="2" s="1"/>
  <c r="H27" i="2"/>
  <c r="I27" i="2" s="1"/>
  <c r="F27" i="2"/>
  <c r="E27" i="2"/>
  <c r="W5" i="2"/>
  <c r="R5" i="2"/>
  <c r="S5" i="2" s="1"/>
  <c r="Q5" i="2"/>
  <c r="O5" i="2"/>
  <c r="K5" i="2"/>
  <c r="L5" i="2" s="1"/>
  <c r="M5" i="2" s="1"/>
  <c r="I5" i="2"/>
  <c r="H5" i="2"/>
  <c r="E5" i="2"/>
  <c r="F5" i="2" s="1"/>
  <c r="W8" i="2"/>
  <c r="Q8" i="2"/>
  <c r="R8" i="2" s="1"/>
  <c r="S8" i="2" s="1"/>
  <c r="O8" i="2"/>
  <c r="L8" i="2"/>
  <c r="M8" i="2" s="1"/>
  <c r="K8" i="2"/>
  <c r="H8" i="2"/>
  <c r="I8" i="2" s="1"/>
  <c r="E8" i="2"/>
  <c r="F8" i="2" s="1"/>
  <c r="W55" i="2"/>
  <c r="Q55" i="2"/>
  <c r="R55" i="2" s="1"/>
  <c r="S55" i="2" s="1"/>
  <c r="O55" i="2"/>
  <c r="K55" i="2"/>
  <c r="L55" i="2" s="1"/>
  <c r="M55" i="2" s="1"/>
  <c r="H55" i="2"/>
  <c r="I55" i="2" s="1"/>
  <c r="E55" i="2"/>
  <c r="F55" i="2" s="1"/>
  <c r="W41" i="2"/>
  <c r="Q41" i="2"/>
  <c r="R41" i="2" s="1"/>
  <c r="S41" i="2" s="1"/>
  <c r="O41" i="2"/>
  <c r="K41" i="2"/>
  <c r="L41" i="2" s="1"/>
  <c r="M41" i="2" s="1"/>
  <c r="H41" i="2"/>
  <c r="I41" i="2" s="1"/>
  <c r="F41" i="2"/>
  <c r="E41" i="2"/>
  <c r="W32" i="2"/>
  <c r="R32" i="2"/>
  <c r="S32" i="2" s="1"/>
  <c r="Q32" i="2"/>
  <c r="O32" i="2"/>
  <c r="K32" i="2"/>
  <c r="L32" i="2" s="1"/>
  <c r="M32" i="2" s="1"/>
  <c r="I32" i="2"/>
  <c r="H32" i="2"/>
  <c r="E32" i="2"/>
  <c r="F32" i="2" s="1"/>
  <c r="W83" i="2"/>
  <c r="Q83" i="2"/>
  <c r="R83" i="2" s="1"/>
  <c r="S83" i="2" s="1"/>
  <c r="O83" i="2"/>
  <c r="L83" i="2"/>
  <c r="M83" i="2" s="1"/>
  <c r="K83" i="2"/>
  <c r="H83" i="2"/>
  <c r="I83" i="2" s="1"/>
  <c r="E83" i="2"/>
  <c r="F83" i="2" s="1"/>
  <c r="W75" i="2"/>
  <c r="Q75" i="2"/>
  <c r="R75" i="2" s="1"/>
  <c r="S75" i="2" s="1"/>
  <c r="O75" i="2"/>
  <c r="K75" i="2"/>
  <c r="L75" i="2" s="1"/>
  <c r="M75" i="2" s="1"/>
  <c r="H75" i="2"/>
  <c r="I75" i="2" s="1"/>
  <c r="E75" i="2"/>
  <c r="F75" i="2" s="1"/>
  <c r="W28" i="2"/>
  <c r="Q28" i="2"/>
  <c r="R28" i="2" s="1"/>
  <c r="S28" i="2" s="1"/>
  <c r="O28" i="2"/>
  <c r="K28" i="2"/>
  <c r="L28" i="2" s="1"/>
  <c r="M28" i="2" s="1"/>
  <c r="H28" i="2"/>
  <c r="I28" i="2" s="1"/>
  <c r="F28" i="2"/>
  <c r="E28" i="2"/>
  <c r="W54" i="2"/>
  <c r="R54" i="2"/>
  <c r="S54" i="2" s="1"/>
  <c r="Q54" i="2"/>
  <c r="O54" i="2"/>
  <c r="K54" i="2"/>
  <c r="L54" i="2" s="1"/>
  <c r="M54" i="2" s="1"/>
  <c r="I54" i="2"/>
  <c r="H54" i="2"/>
  <c r="E54" i="2"/>
  <c r="F54" i="2" s="1"/>
  <c r="W53" i="2"/>
  <c r="Q53" i="2"/>
  <c r="R53" i="2" s="1"/>
  <c r="S53" i="2" s="1"/>
  <c r="O53" i="2"/>
  <c r="K53" i="2"/>
  <c r="L53" i="2" s="1"/>
  <c r="M53" i="2" s="1"/>
  <c r="H53" i="2"/>
  <c r="I53" i="2" s="1"/>
  <c r="E53" i="2"/>
  <c r="F53" i="2" s="1"/>
  <c r="W95" i="2"/>
  <c r="R95" i="2"/>
  <c r="S95" i="2" s="1"/>
  <c r="Q95" i="2"/>
  <c r="O95" i="2"/>
  <c r="K95" i="2"/>
  <c r="L95" i="2" s="1"/>
  <c r="M95" i="2" s="1"/>
  <c r="H95" i="2"/>
  <c r="I95" i="2" s="1"/>
  <c r="F95" i="2"/>
  <c r="E95" i="2"/>
  <c r="W89" i="2"/>
  <c r="Q89" i="2"/>
  <c r="R89" i="2" s="1"/>
  <c r="S89" i="2" s="1"/>
  <c r="O89" i="2"/>
  <c r="L89" i="2"/>
  <c r="M89" i="2" s="1"/>
  <c r="K89" i="2"/>
  <c r="H89" i="2"/>
  <c r="I89" i="2" s="1"/>
  <c r="E89" i="2"/>
  <c r="F89" i="2" s="1"/>
  <c r="W69" i="2"/>
  <c r="R69" i="2"/>
  <c r="S69" i="2" s="1"/>
  <c r="Q69" i="2"/>
  <c r="O69" i="2"/>
  <c r="K69" i="2"/>
  <c r="L69" i="2" s="1"/>
  <c r="M69" i="2" s="1"/>
  <c r="H69" i="2"/>
  <c r="I69" i="2" s="1"/>
  <c r="E69" i="2"/>
  <c r="F69" i="2" s="1"/>
  <c r="W72" i="2"/>
  <c r="Q72" i="2"/>
  <c r="R72" i="2" s="1"/>
  <c r="S72" i="2" s="1"/>
  <c r="O72" i="2"/>
  <c r="L72" i="2"/>
  <c r="M72" i="2" s="1"/>
  <c r="K72" i="2"/>
  <c r="H72" i="2"/>
  <c r="I72" i="2" s="1"/>
  <c r="E72" i="2"/>
  <c r="F72" i="2" s="1"/>
  <c r="W31" i="2"/>
  <c r="Q31" i="2"/>
  <c r="R31" i="2" s="1"/>
  <c r="S31" i="2" s="1"/>
  <c r="O31" i="2"/>
  <c r="K31" i="2"/>
  <c r="L31" i="2" s="1"/>
  <c r="M31" i="2" s="1"/>
  <c r="H31" i="2"/>
  <c r="I31" i="2" s="1"/>
  <c r="F31" i="2"/>
  <c r="E31" i="2"/>
  <c r="W102" i="2"/>
  <c r="Q102" i="2"/>
  <c r="R102" i="2" s="1"/>
  <c r="S102" i="2" s="1"/>
  <c r="O102" i="2"/>
  <c r="L102" i="2"/>
  <c r="M102" i="2" s="1"/>
  <c r="K102" i="2"/>
  <c r="H102" i="2"/>
  <c r="I102" i="2" s="1"/>
  <c r="E102" i="2"/>
  <c r="F102" i="2" s="1"/>
  <c r="W29" i="2"/>
  <c r="Q29" i="2"/>
  <c r="R29" i="2" s="1"/>
  <c r="S29" i="2" s="1"/>
  <c r="O29" i="2"/>
  <c r="K29" i="2"/>
  <c r="L29" i="2" s="1"/>
  <c r="M29" i="2" s="1"/>
  <c r="H29" i="2"/>
  <c r="I29" i="2" s="1"/>
  <c r="F29" i="2"/>
  <c r="E29" i="2"/>
  <c r="W25" i="2"/>
  <c r="Q25" i="2"/>
  <c r="R25" i="2" s="1"/>
  <c r="S25" i="2" s="1"/>
  <c r="O25" i="2"/>
  <c r="L25" i="2"/>
  <c r="M25" i="2" s="1"/>
  <c r="K25" i="2"/>
  <c r="H25" i="2"/>
  <c r="I25" i="2" s="1"/>
  <c r="E25" i="2"/>
  <c r="F25" i="2" s="1"/>
  <c r="W87" i="2"/>
  <c r="Q87" i="2"/>
  <c r="R87" i="2" s="1"/>
  <c r="S87" i="2" s="1"/>
  <c r="O87" i="2"/>
  <c r="K87" i="2"/>
  <c r="L87" i="2" s="1"/>
  <c r="M87" i="2" s="1"/>
  <c r="H87" i="2"/>
  <c r="I87" i="2" s="1"/>
  <c r="F87" i="2"/>
  <c r="E87" i="2"/>
  <c r="W19" i="2"/>
  <c r="Q19" i="2"/>
  <c r="R19" i="2" s="1"/>
  <c r="S19" i="2" s="1"/>
  <c r="O19" i="2"/>
  <c r="L19" i="2"/>
  <c r="M19" i="2" s="1"/>
  <c r="K19" i="2"/>
  <c r="H19" i="2"/>
  <c r="I19" i="2" s="1"/>
  <c r="E19" i="2"/>
  <c r="F19" i="2" s="1"/>
  <c r="W3" i="2"/>
  <c r="R3" i="2"/>
  <c r="S3" i="2" s="1"/>
  <c r="Q3" i="2"/>
  <c r="O3" i="2"/>
  <c r="K3" i="2"/>
  <c r="L3" i="2" s="1"/>
  <c r="M3" i="2" s="1"/>
  <c r="H3" i="2"/>
  <c r="I3" i="2" s="1"/>
  <c r="F3" i="2"/>
  <c r="E3" i="2"/>
  <c r="W91" i="2"/>
  <c r="Q91" i="2"/>
  <c r="R91" i="2" s="1"/>
  <c r="S91" i="2" s="1"/>
  <c r="O91" i="2"/>
  <c r="L91" i="2"/>
  <c r="M91" i="2" s="1"/>
  <c r="K91" i="2"/>
  <c r="I91" i="2"/>
  <c r="H91" i="2"/>
  <c r="E91" i="2"/>
  <c r="F91" i="2" s="1"/>
  <c r="W14" i="2"/>
  <c r="Q14" i="2"/>
  <c r="R14" i="2" s="1"/>
  <c r="S14" i="2" s="1"/>
  <c r="O14" i="2"/>
  <c r="K14" i="2"/>
  <c r="L14" i="2" s="1"/>
  <c r="M14" i="2" s="1"/>
  <c r="I14" i="2"/>
  <c r="H14" i="2"/>
  <c r="E14" i="2"/>
  <c r="F14" i="2" s="1"/>
  <c r="W39" i="2"/>
  <c r="Q39" i="2"/>
  <c r="R39" i="2" s="1"/>
  <c r="S39" i="2" s="1"/>
  <c r="O39" i="2"/>
  <c r="K39" i="2"/>
  <c r="L39" i="2" s="1"/>
  <c r="M39" i="2" s="1"/>
  <c r="H39" i="2"/>
  <c r="I39" i="2" s="1"/>
  <c r="E39" i="2"/>
  <c r="F39" i="2" s="1"/>
  <c r="W57" i="2"/>
  <c r="R57" i="2"/>
  <c r="S57" i="2" s="1"/>
  <c r="Q57" i="2"/>
  <c r="O57" i="2"/>
  <c r="K57" i="2"/>
  <c r="L57" i="2" s="1"/>
  <c r="M57" i="2" s="1"/>
  <c r="H57" i="2"/>
  <c r="I57" i="2" s="1"/>
  <c r="F57" i="2"/>
  <c r="E57" i="2"/>
  <c r="W35" i="2"/>
  <c r="Q35" i="2"/>
  <c r="R35" i="2" s="1"/>
  <c r="S35" i="2" s="1"/>
  <c r="O35" i="2"/>
  <c r="L35" i="2"/>
  <c r="M35" i="2" s="1"/>
  <c r="K35" i="2"/>
  <c r="H35" i="2"/>
  <c r="I35" i="2" s="1"/>
  <c r="E35" i="2"/>
  <c r="F35" i="2" s="1"/>
  <c r="W13" i="2"/>
  <c r="Q13" i="2"/>
  <c r="R13" i="2" s="1"/>
  <c r="S13" i="2" s="1"/>
  <c r="O13" i="2"/>
  <c r="K13" i="2"/>
  <c r="L13" i="2" s="1"/>
  <c r="M13" i="2" s="1"/>
  <c r="H13" i="2"/>
  <c r="I13" i="2" s="1"/>
  <c r="F13" i="2"/>
  <c r="E13" i="2"/>
  <c r="W71" i="2"/>
  <c r="R71" i="2"/>
  <c r="S71" i="2" s="1"/>
  <c r="Q71" i="2"/>
  <c r="O71" i="2"/>
  <c r="K71" i="2"/>
  <c r="L71" i="2" s="1"/>
  <c r="M71" i="2" s="1"/>
  <c r="H71" i="2"/>
  <c r="I71" i="2" s="1"/>
  <c r="E71" i="2"/>
  <c r="F71" i="2" s="1"/>
  <c r="W78" i="2"/>
  <c r="Q78" i="2"/>
  <c r="R78" i="2" s="1"/>
  <c r="S78" i="2" s="1"/>
  <c r="O78" i="2"/>
  <c r="K78" i="2"/>
  <c r="L78" i="2" s="1"/>
  <c r="M78" i="2" s="1"/>
  <c r="H78" i="2"/>
  <c r="I78" i="2" s="1"/>
  <c r="F78" i="2"/>
  <c r="E78" i="2"/>
  <c r="W85" i="2"/>
  <c r="R85" i="2"/>
  <c r="S85" i="2" s="1"/>
  <c r="Q85" i="2"/>
  <c r="O85" i="2"/>
  <c r="L85" i="2"/>
  <c r="M85" i="2" s="1"/>
  <c r="K85" i="2"/>
  <c r="H85" i="2"/>
  <c r="I85" i="2" s="1"/>
  <c r="F85" i="2"/>
  <c r="E85" i="2"/>
  <c r="W22" i="2"/>
  <c r="Q22" i="2"/>
  <c r="R22" i="2" s="1"/>
  <c r="S22" i="2" s="1"/>
  <c r="O22" i="2"/>
  <c r="K22" i="2"/>
  <c r="L22" i="2" s="1"/>
  <c r="M22" i="2" s="1"/>
  <c r="H22" i="2"/>
  <c r="I22" i="2" s="1"/>
  <c r="E22" i="2"/>
  <c r="F22" i="2" s="1"/>
  <c r="W33" i="2"/>
  <c r="Q33" i="2"/>
  <c r="R33" i="2" s="1"/>
  <c r="S33" i="2" s="1"/>
  <c r="O33" i="2"/>
  <c r="L33" i="2"/>
  <c r="M33" i="2" s="1"/>
  <c r="K33" i="2"/>
  <c r="H33" i="2"/>
  <c r="I33" i="2" s="1"/>
  <c r="F33" i="2"/>
  <c r="E33" i="2"/>
  <c r="W15" i="2"/>
  <c r="R15" i="2"/>
  <c r="S15" i="2" s="1"/>
  <c r="Q15" i="2"/>
  <c r="O15" i="2"/>
  <c r="L15" i="2"/>
  <c r="M15" i="2" s="1"/>
  <c r="K15" i="2"/>
  <c r="H15" i="2"/>
  <c r="I15" i="2" s="1"/>
  <c r="E15" i="2"/>
  <c r="F15" i="2" s="1"/>
  <c r="W93" i="2"/>
  <c r="Q93" i="2"/>
  <c r="R93" i="2" s="1"/>
  <c r="S93" i="2" s="1"/>
  <c r="O93" i="2"/>
  <c r="K93" i="2"/>
  <c r="L93" i="2" s="1"/>
  <c r="M93" i="2" s="1"/>
  <c r="H93" i="2"/>
  <c r="I93" i="2" s="1"/>
  <c r="E93" i="2"/>
  <c r="F93" i="2" s="1"/>
  <c r="W46" i="2"/>
  <c r="R46" i="2"/>
  <c r="S46" i="2" s="1"/>
  <c r="Q46" i="2"/>
  <c r="O46" i="2"/>
  <c r="L46" i="2"/>
  <c r="M46" i="2" s="1"/>
  <c r="K46" i="2"/>
  <c r="H46" i="2"/>
  <c r="I46" i="2" s="1"/>
  <c r="F46" i="2"/>
  <c r="E46" i="2"/>
  <c r="W101" i="2"/>
  <c r="R101" i="2"/>
  <c r="S101" i="2" s="1"/>
  <c r="Q101" i="2"/>
  <c r="O101" i="2"/>
  <c r="K101" i="2"/>
  <c r="L101" i="2" s="1"/>
  <c r="M101" i="2" s="1"/>
  <c r="H101" i="2"/>
  <c r="I101" i="2" s="1"/>
  <c r="E101" i="2"/>
  <c r="F101" i="2" s="1"/>
  <c r="W98" i="2"/>
  <c r="Q98" i="2"/>
  <c r="R98" i="2" s="1"/>
  <c r="S98" i="2" s="1"/>
  <c r="O98" i="2"/>
  <c r="K98" i="2"/>
  <c r="L98" i="2" s="1"/>
  <c r="M98" i="2" s="1"/>
  <c r="H98" i="2"/>
  <c r="I98" i="2" s="1"/>
  <c r="F98" i="2"/>
  <c r="E98" i="2"/>
  <c r="W80" i="2"/>
  <c r="R80" i="2"/>
  <c r="S80" i="2" s="1"/>
  <c r="Q80" i="2"/>
  <c r="O80" i="2"/>
  <c r="L80" i="2"/>
  <c r="M80" i="2" s="1"/>
  <c r="K80" i="2"/>
  <c r="H80" i="2"/>
  <c r="I80" i="2" s="1"/>
  <c r="F80" i="2"/>
  <c r="E80" i="2"/>
  <c r="W6" i="2"/>
  <c r="Q6" i="2"/>
  <c r="R6" i="2" s="1"/>
  <c r="S6" i="2" s="1"/>
  <c r="O6" i="2"/>
  <c r="K6" i="2"/>
  <c r="L6" i="2" s="1"/>
  <c r="M6" i="2" s="1"/>
  <c r="H6" i="2"/>
  <c r="I6" i="2" s="1"/>
  <c r="E6" i="2"/>
  <c r="F6" i="2" s="1"/>
  <c r="W73" i="2"/>
  <c r="Q73" i="2"/>
  <c r="R73" i="2" s="1"/>
  <c r="S73" i="2" s="1"/>
  <c r="O73" i="2"/>
  <c r="L73" i="2"/>
  <c r="M73" i="2" s="1"/>
  <c r="K73" i="2"/>
  <c r="H73" i="2"/>
  <c r="I73" i="2" s="1"/>
  <c r="F73" i="2"/>
  <c r="E73" i="2"/>
  <c r="W7" i="2"/>
  <c r="R7" i="2"/>
  <c r="S7" i="2" s="1"/>
  <c r="Q7" i="2"/>
  <c r="O7" i="2"/>
  <c r="L7" i="2"/>
  <c r="M7" i="2" s="1"/>
  <c r="K7" i="2"/>
  <c r="H7" i="2"/>
  <c r="I7" i="2" s="1"/>
  <c r="E7" i="2"/>
  <c r="F7" i="2" s="1"/>
  <c r="W62" i="2"/>
  <c r="Q62" i="2"/>
  <c r="R62" i="2" s="1"/>
  <c r="S62" i="2" s="1"/>
  <c r="O62" i="2"/>
  <c r="K62" i="2"/>
  <c r="L62" i="2" s="1"/>
  <c r="M62" i="2" s="1"/>
  <c r="H62" i="2"/>
  <c r="I62" i="2" s="1"/>
  <c r="E62" i="2"/>
  <c r="F62" i="2" s="1"/>
  <c r="W42" i="2"/>
  <c r="R42" i="2"/>
  <c r="S42" i="2" s="1"/>
  <c r="Q42" i="2"/>
  <c r="O42" i="2"/>
  <c r="L42" i="2"/>
  <c r="M42" i="2" s="1"/>
  <c r="K42" i="2"/>
  <c r="H42" i="2"/>
  <c r="I42" i="2" s="1"/>
  <c r="F42" i="2"/>
  <c r="E42" i="2"/>
  <c r="W20" i="2"/>
  <c r="R20" i="2"/>
  <c r="S20" i="2" s="1"/>
  <c r="Q20" i="2"/>
  <c r="O20" i="2"/>
  <c r="K20" i="2"/>
  <c r="L20" i="2" s="1"/>
  <c r="M20" i="2" s="1"/>
  <c r="H20" i="2"/>
  <c r="I20" i="2" s="1"/>
  <c r="E20" i="2"/>
  <c r="F20" i="2" s="1"/>
  <c r="W52" i="2"/>
  <c r="Q52" i="2"/>
  <c r="O52" i="2"/>
  <c r="K52" i="2"/>
  <c r="L52" i="2" s="1"/>
  <c r="H52" i="2"/>
  <c r="F52" i="2"/>
  <c r="E52" i="2"/>
  <c r="W104" i="1"/>
  <c r="S104" i="1"/>
  <c r="R104" i="1"/>
  <c r="Q104" i="1"/>
  <c r="O104" i="1"/>
  <c r="N104" i="1"/>
  <c r="M104" i="1"/>
  <c r="L104" i="1"/>
  <c r="K104" i="1"/>
  <c r="I104" i="1"/>
  <c r="H104" i="1"/>
  <c r="F104" i="1"/>
  <c r="E104" i="1"/>
  <c r="L104" i="2" l="1"/>
  <c r="H104" i="2"/>
  <c r="Q104" i="2"/>
  <c r="R52" i="2"/>
  <c r="S52" i="2" s="1"/>
  <c r="S104" i="2"/>
  <c r="I52" i="2"/>
  <c r="I104" i="2" s="1"/>
  <c r="W104" i="2"/>
  <c r="F104" i="2"/>
  <c r="K104" i="2"/>
  <c r="M52" i="2"/>
  <c r="M104" i="2" s="1"/>
  <c r="R104" i="2"/>
  <c r="O104" i="2"/>
  <c r="N104" i="2"/>
  <c r="E104" i="2"/>
  <c r="W103" i="1" l="1"/>
  <c r="Q103" i="1"/>
  <c r="R103" i="1" s="1"/>
  <c r="S103" i="1" s="1"/>
  <c r="O103" i="1"/>
  <c r="K103" i="1"/>
  <c r="L103" i="1" s="1"/>
  <c r="M103" i="1" s="1"/>
  <c r="H103" i="1"/>
  <c r="I103" i="1" s="1"/>
  <c r="E103" i="1"/>
  <c r="F103" i="1" s="1"/>
  <c r="W102" i="1"/>
  <c r="Q102" i="1"/>
  <c r="R102" i="1" s="1"/>
  <c r="S102" i="1" s="1"/>
  <c r="O102" i="1"/>
  <c r="K102" i="1"/>
  <c r="L102" i="1" s="1"/>
  <c r="M102" i="1" s="1"/>
  <c r="H102" i="1"/>
  <c r="I102" i="1" s="1"/>
  <c r="E102" i="1"/>
  <c r="F102" i="1" s="1"/>
  <c r="W101" i="1"/>
  <c r="Q101" i="1"/>
  <c r="R101" i="1" s="1"/>
  <c r="S101" i="1" s="1"/>
  <c r="O101" i="1"/>
  <c r="K101" i="1"/>
  <c r="L101" i="1" s="1"/>
  <c r="M101" i="1" s="1"/>
  <c r="H101" i="1"/>
  <c r="I101" i="1" s="1"/>
  <c r="E101" i="1"/>
  <c r="F101" i="1" s="1"/>
  <c r="W100" i="1"/>
  <c r="Q100" i="1"/>
  <c r="R100" i="1" s="1"/>
  <c r="S100" i="1" s="1"/>
  <c r="O100" i="1"/>
  <c r="M100" i="1"/>
  <c r="L100" i="1"/>
  <c r="K100" i="1"/>
  <c r="H100" i="1"/>
  <c r="I100" i="1" s="1"/>
  <c r="E100" i="1"/>
  <c r="F100" i="1" s="1"/>
  <c r="W99" i="1"/>
  <c r="S99" i="1"/>
  <c r="R99" i="1"/>
  <c r="Q99" i="1"/>
  <c r="O99" i="1"/>
  <c r="K99" i="1"/>
  <c r="L99" i="1" s="1"/>
  <c r="M99" i="1" s="1"/>
  <c r="H99" i="1"/>
  <c r="I99" i="1" s="1"/>
  <c r="F99" i="1"/>
  <c r="E99" i="1"/>
  <c r="W98" i="1"/>
  <c r="Q98" i="1"/>
  <c r="R98" i="1" s="1"/>
  <c r="S98" i="1" s="1"/>
  <c r="O98" i="1"/>
  <c r="M98" i="1"/>
  <c r="L98" i="1"/>
  <c r="K98" i="1"/>
  <c r="H98" i="1"/>
  <c r="I98" i="1" s="1"/>
  <c r="E98" i="1"/>
  <c r="F98" i="1" s="1"/>
  <c r="W97" i="1"/>
  <c r="S97" i="1"/>
  <c r="R97" i="1"/>
  <c r="Q97" i="1"/>
  <c r="O97" i="1"/>
  <c r="K97" i="1"/>
  <c r="L97" i="1" s="1"/>
  <c r="M97" i="1" s="1"/>
  <c r="H97" i="1"/>
  <c r="I97" i="1" s="1"/>
  <c r="F97" i="1"/>
  <c r="E97" i="1"/>
  <c r="W96" i="1"/>
  <c r="Q96" i="1"/>
  <c r="R96" i="1" s="1"/>
  <c r="S96" i="1" s="1"/>
  <c r="O96" i="1"/>
  <c r="M96" i="1"/>
  <c r="L96" i="1"/>
  <c r="K96" i="1"/>
  <c r="H96" i="1"/>
  <c r="I96" i="1" s="1"/>
  <c r="E96" i="1"/>
  <c r="F96" i="1" s="1"/>
  <c r="W95" i="1"/>
  <c r="S95" i="1"/>
  <c r="R95" i="1"/>
  <c r="Q95" i="1"/>
  <c r="O95" i="1"/>
  <c r="K95" i="1"/>
  <c r="L95" i="1" s="1"/>
  <c r="M95" i="1" s="1"/>
  <c r="H95" i="1"/>
  <c r="I95" i="1" s="1"/>
  <c r="E95" i="1"/>
  <c r="F95" i="1" s="1"/>
  <c r="W94" i="1"/>
  <c r="Q94" i="1"/>
  <c r="R94" i="1" s="1"/>
  <c r="S94" i="1" s="1"/>
  <c r="O94" i="1"/>
  <c r="K94" i="1"/>
  <c r="L94" i="1" s="1"/>
  <c r="M94" i="1" s="1"/>
  <c r="H94" i="1"/>
  <c r="I94" i="1" s="1"/>
  <c r="E94" i="1"/>
  <c r="F94" i="1" s="1"/>
  <c r="W82" i="1" l="1"/>
  <c r="Q82" i="1"/>
  <c r="R82" i="1" s="1"/>
  <c r="S82" i="1" s="1"/>
  <c r="O82" i="1"/>
  <c r="K82" i="1"/>
  <c r="L82" i="1" s="1"/>
  <c r="M82" i="1" s="1"/>
  <c r="H82" i="1"/>
  <c r="I82" i="1" s="1"/>
  <c r="E82" i="1"/>
  <c r="F82" i="1" s="1"/>
  <c r="W84" i="1"/>
  <c r="Q84" i="1"/>
  <c r="R84" i="1" s="1"/>
  <c r="S84" i="1" s="1"/>
  <c r="O84" i="1"/>
  <c r="K84" i="1"/>
  <c r="L84" i="1" s="1"/>
  <c r="M84" i="1" s="1"/>
  <c r="H84" i="1"/>
  <c r="I84" i="1" s="1"/>
  <c r="E84" i="1"/>
  <c r="F84" i="1" s="1"/>
  <c r="W29" i="1"/>
  <c r="Q29" i="1"/>
  <c r="R29" i="1" s="1"/>
  <c r="S29" i="1" s="1"/>
  <c r="O29" i="1"/>
  <c r="K29" i="1"/>
  <c r="L29" i="1" s="1"/>
  <c r="M29" i="1" s="1"/>
  <c r="H29" i="1"/>
  <c r="I29" i="1" s="1"/>
  <c r="E29" i="1"/>
  <c r="F29" i="1" s="1"/>
  <c r="W10" i="1"/>
  <c r="Q10" i="1"/>
  <c r="R10" i="1" s="1"/>
  <c r="S10" i="1" s="1"/>
  <c r="O10" i="1"/>
  <c r="K10" i="1"/>
  <c r="L10" i="1" s="1"/>
  <c r="M10" i="1" s="1"/>
  <c r="H10" i="1"/>
  <c r="I10" i="1" s="1"/>
  <c r="E10" i="1"/>
  <c r="F10" i="1" s="1"/>
  <c r="W72" i="1"/>
  <c r="Q72" i="1"/>
  <c r="R72" i="1" s="1"/>
  <c r="S72" i="1" s="1"/>
  <c r="O72" i="1"/>
  <c r="K72" i="1"/>
  <c r="L72" i="1" s="1"/>
  <c r="M72" i="1" s="1"/>
  <c r="H72" i="1"/>
  <c r="I72" i="1" s="1"/>
  <c r="E72" i="1"/>
  <c r="F72" i="1" s="1"/>
  <c r="W45" i="1"/>
  <c r="Q45" i="1"/>
  <c r="R45" i="1" s="1"/>
  <c r="S45" i="1" s="1"/>
  <c r="O45" i="1"/>
  <c r="K45" i="1"/>
  <c r="L45" i="1" s="1"/>
  <c r="M45" i="1" s="1"/>
  <c r="H45" i="1"/>
  <c r="I45" i="1" s="1"/>
  <c r="E45" i="1"/>
  <c r="F45" i="1" s="1"/>
  <c r="W52" i="1"/>
  <c r="Q52" i="1"/>
  <c r="R52" i="1" s="1"/>
  <c r="S52" i="1" s="1"/>
  <c r="O52" i="1"/>
  <c r="K52" i="1"/>
  <c r="L52" i="1" s="1"/>
  <c r="M52" i="1" s="1"/>
  <c r="H52" i="1"/>
  <c r="I52" i="1" s="1"/>
  <c r="E52" i="1"/>
  <c r="F52" i="1" s="1"/>
  <c r="W64" i="1"/>
  <c r="Q64" i="1"/>
  <c r="R64" i="1" s="1"/>
  <c r="S64" i="1" s="1"/>
  <c r="O64" i="1"/>
  <c r="K64" i="1"/>
  <c r="L64" i="1" s="1"/>
  <c r="M64" i="1" s="1"/>
  <c r="H64" i="1"/>
  <c r="I64" i="1" s="1"/>
  <c r="E64" i="1"/>
  <c r="F64" i="1" s="1"/>
  <c r="W77" i="1"/>
  <c r="Q77" i="1"/>
  <c r="R77" i="1" s="1"/>
  <c r="S77" i="1" s="1"/>
  <c r="O77" i="1"/>
  <c r="K77" i="1"/>
  <c r="L77" i="1" s="1"/>
  <c r="M77" i="1" s="1"/>
  <c r="H77" i="1"/>
  <c r="I77" i="1" s="1"/>
  <c r="E77" i="1"/>
  <c r="F77" i="1" s="1"/>
  <c r="W33" i="1"/>
  <c r="Q33" i="1"/>
  <c r="R33" i="1" s="1"/>
  <c r="S33" i="1" s="1"/>
  <c r="O33" i="1"/>
  <c r="K33" i="1"/>
  <c r="L33" i="1" s="1"/>
  <c r="M33" i="1" s="1"/>
  <c r="H33" i="1"/>
  <c r="I33" i="1" s="1"/>
  <c r="E33" i="1"/>
  <c r="F33" i="1" s="1"/>
  <c r="W66" i="1"/>
  <c r="Q66" i="1"/>
  <c r="R66" i="1" s="1"/>
  <c r="S66" i="1" s="1"/>
  <c r="O66" i="1"/>
  <c r="K66" i="1"/>
  <c r="L66" i="1" s="1"/>
  <c r="M66" i="1" s="1"/>
  <c r="H66" i="1"/>
  <c r="I66" i="1" s="1"/>
  <c r="E66" i="1"/>
  <c r="F66" i="1" s="1"/>
  <c r="W12" i="1"/>
  <c r="Q12" i="1"/>
  <c r="R12" i="1" s="1"/>
  <c r="S12" i="1" s="1"/>
  <c r="O12" i="1"/>
  <c r="K12" i="1"/>
  <c r="L12" i="1" s="1"/>
  <c r="M12" i="1" s="1"/>
  <c r="H12" i="1"/>
  <c r="I12" i="1" s="1"/>
  <c r="E12" i="1"/>
  <c r="F12" i="1" s="1"/>
  <c r="W88" i="1"/>
  <c r="Q88" i="1"/>
  <c r="R88" i="1" s="1"/>
  <c r="S88" i="1" s="1"/>
  <c r="O88" i="1"/>
  <c r="K88" i="1"/>
  <c r="L88" i="1" s="1"/>
  <c r="M88" i="1" s="1"/>
  <c r="H88" i="1"/>
  <c r="I88" i="1" s="1"/>
  <c r="E88" i="1"/>
  <c r="F88" i="1" s="1"/>
  <c r="W23" i="1"/>
  <c r="Q23" i="1"/>
  <c r="R23" i="1" s="1"/>
  <c r="S23" i="1" s="1"/>
  <c r="O23" i="1"/>
  <c r="K23" i="1"/>
  <c r="L23" i="1" s="1"/>
  <c r="M23" i="1" s="1"/>
  <c r="H23" i="1"/>
  <c r="I23" i="1" s="1"/>
  <c r="E23" i="1"/>
  <c r="F23" i="1" s="1"/>
  <c r="W32" i="1"/>
  <c r="Q32" i="1"/>
  <c r="R32" i="1" s="1"/>
  <c r="S32" i="1" s="1"/>
  <c r="O32" i="1"/>
  <c r="K32" i="1"/>
  <c r="L32" i="1" s="1"/>
  <c r="M32" i="1" s="1"/>
  <c r="H32" i="1"/>
  <c r="I32" i="1" s="1"/>
  <c r="E32" i="1"/>
  <c r="F32" i="1" s="1"/>
  <c r="W26" i="1"/>
  <c r="Q26" i="1"/>
  <c r="R26" i="1" s="1"/>
  <c r="S26" i="1" s="1"/>
  <c r="O26" i="1"/>
  <c r="K26" i="1"/>
  <c r="L26" i="1" s="1"/>
  <c r="M26" i="1" s="1"/>
  <c r="H26" i="1"/>
  <c r="I26" i="1" s="1"/>
  <c r="E26" i="1"/>
  <c r="F26" i="1" s="1"/>
  <c r="W55" i="1"/>
  <c r="Q55" i="1"/>
  <c r="R55" i="1" s="1"/>
  <c r="S55" i="1" s="1"/>
  <c r="O55" i="1"/>
  <c r="K55" i="1"/>
  <c r="L55" i="1" s="1"/>
  <c r="M55" i="1" s="1"/>
  <c r="H55" i="1"/>
  <c r="I55" i="1" s="1"/>
  <c r="E55" i="1"/>
  <c r="F55" i="1" s="1"/>
  <c r="W80" i="1"/>
  <c r="Q80" i="1"/>
  <c r="R80" i="1" s="1"/>
  <c r="S80" i="1" s="1"/>
  <c r="O80" i="1"/>
  <c r="K80" i="1"/>
  <c r="L80" i="1" s="1"/>
  <c r="M80" i="1" s="1"/>
  <c r="H80" i="1"/>
  <c r="I80" i="1" s="1"/>
  <c r="E80" i="1"/>
  <c r="F80" i="1" s="1"/>
  <c r="W36" i="1"/>
  <c r="Q36" i="1"/>
  <c r="R36" i="1" s="1"/>
  <c r="S36" i="1" s="1"/>
  <c r="O36" i="1"/>
  <c r="K36" i="1"/>
  <c r="L36" i="1" s="1"/>
  <c r="M36" i="1" s="1"/>
  <c r="H36" i="1"/>
  <c r="I36" i="1" s="1"/>
  <c r="E36" i="1"/>
  <c r="F36" i="1" s="1"/>
  <c r="W16" i="1"/>
  <c r="Q16" i="1"/>
  <c r="R16" i="1" s="1"/>
  <c r="S16" i="1" s="1"/>
  <c r="O16" i="1"/>
  <c r="K16" i="1"/>
  <c r="L16" i="1" s="1"/>
  <c r="M16" i="1" s="1"/>
  <c r="H16" i="1"/>
  <c r="I16" i="1" s="1"/>
  <c r="E16" i="1"/>
  <c r="F16" i="1" s="1"/>
  <c r="W93" i="1"/>
  <c r="Q93" i="1"/>
  <c r="R93" i="1" s="1"/>
  <c r="S93" i="1" s="1"/>
  <c r="O93" i="1"/>
  <c r="K93" i="1"/>
  <c r="L93" i="1" s="1"/>
  <c r="M93" i="1" s="1"/>
  <c r="H93" i="1"/>
  <c r="I93" i="1" s="1"/>
  <c r="E93" i="1"/>
  <c r="F93" i="1" s="1"/>
  <c r="W53" i="1"/>
  <c r="Q53" i="1"/>
  <c r="R53" i="1" s="1"/>
  <c r="S53" i="1" s="1"/>
  <c r="O53" i="1"/>
  <c r="K53" i="1"/>
  <c r="L53" i="1" s="1"/>
  <c r="M53" i="1" s="1"/>
  <c r="H53" i="1"/>
  <c r="I53" i="1" s="1"/>
  <c r="E53" i="1"/>
  <c r="F53" i="1" s="1"/>
  <c r="W54" i="1"/>
  <c r="Q54" i="1"/>
  <c r="R54" i="1" s="1"/>
  <c r="S54" i="1" s="1"/>
  <c r="O54" i="1"/>
  <c r="K54" i="1"/>
  <c r="L54" i="1" s="1"/>
  <c r="M54" i="1" s="1"/>
  <c r="H54" i="1"/>
  <c r="I54" i="1" s="1"/>
  <c r="E54" i="1"/>
  <c r="F54" i="1" s="1"/>
  <c r="W17" i="1"/>
  <c r="Q17" i="1"/>
  <c r="R17" i="1" s="1"/>
  <c r="S17" i="1" s="1"/>
  <c r="O17" i="1"/>
  <c r="K17" i="1"/>
  <c r="L17" i="1" s="1"/>
  <c r="M17" i="1" s="1"/>
  <c r="H17" i="1"/>
  <c r="I17" i="1" s="1"/>
  <c r="E17" i="1"/>
  <c r="F17" i="1" s="1"/>
  <c r="W74" i="1"/>
  <c r="Q74" i="1"/>
  <c r="R74" i="1" s="1"/>
  <c r="S74" i="1" s="1"/>
  <c r="O74" i="1"/>
  <c r="K74" i="1"/>
  <c r="L74" i="1" s="1"/>
  <c r="M74" i="1" s="1"/>
  <c r="H74" i="1"/>
  <c r="I74" i="1" s="1"/>
  <c r="E74" i="1"/>
  <c r="F74" i="1" s="1"/>
  <c r="W58" i="1"/>
  <c r="Q58" i="1"/>
  <c r="R58" i="1" s="1"/>
  <c r="S58" i="1" s="1"/>
  <c r="O58" i="1"/>
  <c r="K58" i="1"/>
  <c r="L58" i="1" s="1"/>
  <c r="M58" i="1" s="1"/>
  <c r="H58" i="1"/>
  <c r="I58" i="1" s="1"/>
  <c r="E58" i="1"/>
  <c r="F58" i="1" s="1"/>
  <c r="W73" i="1"/>
  <c r="Q73" i="1"/>
  <c r="R73" i="1" s="1"/>
  <c r="S73" i="1" s="1"/>
  <c r="O73" i="1"/>
  <c r="K73" i="1"/>
  <c r="L73" i="1" s="1"/>
  <c r="M73" i="1" s="1"/>
  <c r="H73" i="1"/>
  <c r="I73" i="1" s="1"/>
  <c r="E73" i="1"/>
  <c r="F73" i="1" s="1"/>
  <c r="W35" i="1"/>
  <c r="Q35" i="1"/>
  <c r="R35" i="1" s="1"/>
  <c r="S35" i="1" s="1"/>
  <c r="O35" i="1"/>
  <c r="K35" i="1"/>
  <c r="L35" i="1" s="1"/>
  <c r="M35" i="1" s="1"/>
  <c r="H35" i="1"/>
  <c r="I35" i="1" s="1"/>
  <c r="E35" i="1"/>
  <c r="F35" i="1" s="1"/>
  <c r="W8" i="1"/>
  <c r="Q8" i="1"/>
  <c r="R8" i="1" s="1"/>
  <c r="S8" i="1" s="1"/>
  <c r="O8" i="1"/>
  <c r="K8" i="1"/>
  <c r="L8" i="1" s="1"/>
  <c r="M8" i="1" s="1"/>
  <c r="H8" i="1"/>
  <c r="I8" i="1" s="1"/>
  <c r="E8" i="1"/>
  <c r="F8" i="1" s="1"/>
  <c r="W91" i="1"/>
  <c r="Q91" i="1"/>
  <c r="R91" i="1" s="1"/>
  <c r="S91" i="1" s="1"/>
  <c r="O91" i="1"/>
  <c r="K91" i="1"/>
  <c r="L91" i="1" s="1"/>
  <c r="M91" i="1" s="1"/>
  <c r="H91" i="1"/>
  <c r="I91" i="1" s="1"/>
  <c r="E91" i="1"/>
  <c r="F91" i="1" s="1"/>
  <c r="W92" i="1"/>
  <c r="Q92" i="1"/>
  <c r="R92" i="1" s="1"/>
  <c r="S92" i="1" s="1"/>
  <c r="O92" i="1"/>
  <c r="K92" i="1"/>
  <c r="L92" i="1" s="1"/>
  <c r="M92" i="1" s="1"/>
  <c r="H92" i="1"/>
  <c r="I92" i="1" s="1"/>
  <c r="E92" i="1"/>
  <c r="F92" i="1" s="1"/>
  <c r="W18" i="1"/>
  <c r="Q18" i="1"/>
  <c r="R18" i="1" s="1"/>
  <c r="S18" i="1" s="1"/>
  <c r="O18" i="1"/>
  <c r="K18" i="1"/>
  <c r="L18" i="1" s="1"/>
  <c r="M18" i="1" s="1"/>
  <c r="H18" i="1"/>
  <c r="I18" i="1" s="1"/>
  <c r="E18" i="1"/>
  <c r="F18" i="1" s="1"/>
  <c r="W31" i="1"/>
  <c r="Q31" i="1"/>
  <c r="R31" i="1" s="1"/>
  <c r="S31" i="1" s="1"/>
  <c r="O31" i="1"/>
  <c r="K31" i="1"/>
  <c r="L31" i="1" s="1"/>
  <c r="M31" i="1" s="1"/>
  <c r="H31" i="1"/>
  <c r="I31" i="1" s="1"/>
  <c r="E31" i="1"/>
  <c r="F31" i="1" s="1"/>
  <c r="W86" i="1"/>
  <c r="Q86" i="1"/>
  <c r="R86" i="1" s="1"/>
  <c r="S86" i="1" s="1"/>
  <c r="O86" i="1"/>
  <c r="K86" i="1"/>
  <c r="L86" i="1" s="1"/>
  <c r="M86" i="1" s="1"/>
  <c r="H86" i="1"/>
  <c r="I86" i="1" s="1"/>
  <c r="E86" i="1"/>
  <c r="F86" i="1" s="1"/>
  <c r="W62" i="1"/>
  <c r="Q62" i="1"/>
  <c r="R62" i="1" s="1"/>
  <c r="S62" i="1" s="1"/>
  <c r="O62" i="1"/>
  <c r="K62" i="1"/>
  <c r="L62" i="1" s="1"/>
  <c r="M62" i="1" s="1"/>
  <c r="H62" i="1"/>
  <c r="I62" i="1" s="1"/>
  <c r="E62" i="1"/>
  <c r="F62" i="1" s="1"/>
  <c r="W42" i="1"/>
  <c r="Q42" i="1"/>
  <c r="R42" i="1" s="1"/>
  <c r="S42" i="1" s="1"/>
  <c r="O42" i="1"/>
  <c r="K42" i="1"/>
  <c r="L42" i="1" s="1"/>
  <c r="M42" i="1" s="1"/>
  <c r="H42" i="1"/>
  <c r="I42" i="1" s="1"/>
  <c r="E42" i="1"/>
  <c r="F42" i="1" s="1"/>
  <c r="W87" i="1"/>
  <c r="Q87" i="1"/>
  <c r="R87" i="1" s="1"/>
  <c r="S87" i="1" s="1"/>
  <c r="O87" i="1"/>
  <c r="K87" i="1"/>
  <c r="L87" i="1" s="1"/>
  <c r="M87" i="1" s="1"/>
  <c r="H87" i="1"/>
  <c r="I87" i="1" s="1"/>
  <c r="E87" i="1"/>
  <c r="F87" i="1" s="1"/>
  <c r="W63" i="1"/>
  <c r="Q63" i="1"/>
  <c r="R63" i="1" s="1"/>
  <c r="S63" i="1" s="1"/>
  <c r="O63" i="1"/>
  <c r="K63" i="1"/>
  <c r="L63" i="1" s="1"/>
  <c r="M63" i="1" s="1"/>
  <c r="H63" i="1"/>
  <c r="I63" i="1" s="1"/>
  <c r="E63" i="1"/>
  <c r="F63" i="1" s="1"/>
  <c r="W76" i="1"/>
  <c r="Q76" i="1"/>
  <c r="R76" i="1" s="1"/>
  <c r="S76" i="1" s="1"/>
  <c r="O76" i="1"/>
  <c r="K76" i="1"/>
  <c r="L76" i="1" s="1"/>
  <c r="M76" i="1" s="1"/>
  <c r="H76" i="1"/>
  <c r="I76" i="1" s="1"/>
  <c r="E76" i="1"/>
  <c r="F76" i="1" s="1"/>
  <c r="W6" i="1"/>
  <c r="Q6" i="1"/>
  <c r="R6" i="1" s="1"/>
  <c r="S6" i="1" s="1"/>
  <c r="O6" i="1"/>
  <c r="K6" i="1"/>
  <c r="L6" i="1" s="1"/>
  <c r="M6" i="1" s="1"/>
  <c r="H6" i="1"/>
  <c r="I6" i="1" s="1"/>
  <c r="E6" i="1"/>
  <c r="F6" i="1" s="1"/>
  <c r="W41" i="1"/>
  <c r="Q41" i="1"/>
  <c r="R41" i="1" s="1"/>
  <c r="S41" i="1" s="1"/>
  <c r="O41" i="1"/>
  <c r="K41" i="1"/>
  <c r="L41" i="1" s="1"/>
  <c r="M41" i="1" s="1"/>
  <c r="H41" i="1"/>
  <c r="I41" i="1" s="1"/>
  <c r="E41" i="1"/>
  <c r="F41" i="1" s="1"/>
  <c r="W57" i="1"/>
  <c r="Q57" i="1"/>
  <c r="R57" i="1" s="1"/>
  <c r="S57" i="1" s="1"/>
  <c r="O57" i="1"/>
  <c r="K57" i="1"/>
  <c r="L57" i="1" s="1"/>
  <c r="M57" i="1" s="1"/>
  <c r="H57" i="1"/>
  <c r="I57" i="1" s="1"/>
  <c r="E57" i="1"/>
  <c r="F57" i="1" s="1"/>
  <c r="W83" i="1"/>
  <c r="Q83" i="1"/>
  <c r="R83" i="1" s="1"/>
  <c r="S83" i="1" s="1"/>
  <c r="O83" i="1"/>
  <c r="K83" i="1"/>
  <c r="L83" i="1" s="1"/>
  <c r="M83" i="1" s="1"/>
  <c r="H83" i="1"/>
  <c r="I83" i="1" s="1"/>
  <c r="E83" i="1"/>
  <c r="F83" i="1" s="1"/>
  <c r="W43" i="1"/>
  <c r="Q43" i="1"/>
  <c r="R43" i="1" s="1"/>
  <c r="S43" i="1" s="1"/>
  <c r="O43" i="1"/>
  <c r="K43" i="1"/>
  <c r="L43" i="1" s="1"/>
  <c r="M43" i="1" s="1"/>
  <c r="H43" i="1"/>
  <c r="I43" i="1" s="1"/>
  <c r="E43" i="1"/>
  <c r="F43" i="1" s="1"/>
  <c r="W78" i="1"/>
  <c r="Q78" i="1"/>
  <c r="R78" i="1" s="1"/>
  <c r="S78" i="1" s="1"/>
  <c r="O78" i="1"/>
  <c r="K78" i="1"/>
  <c r="L78" i="1" s="1"/>
  <c r="M78" i="1" s="1"/>
  <c r="H78" i="1"/>
  <c r="I78" i="1" s="1"/>
  <c r="E78" i="1"/>
  <c r="F78" i="1" s="1"/>
  <c r="W21" i="1"/>
  <c r="Q21" i="1"/>
  <c r="R21" i="1" s="1"/>
  <c r="S21" i="1" s="1"/>
  <c r="O21" i="1"/>
  <c r="K21" i="1"/>
  <c r="L21" i="1" s="1"/>
  <c r="M21" i="1" s="1"/>
  <c r="H21" i="1"/>
  <c r="I21" i="1" s="1"/>
  <c r="E21" i="1"/>
  <c r="F21" i="1" s="1"/>
  <c r="W34" i="1"/>
  <c r="Q34" i="1"/>
  <c r="R34" i="1" s="1"/>
  <c r="S34" i="1" s="1"/>
  <c r="O34" i="1"/>
  <c r="K34" i="1"/>
  <c r="L34" i="1" s="1"/>
  <c r="M34" i="1" s="1"/>
  <c r="H34" i="1"/>
  <c r="I34" i="1" s="1"/>
  <c r="E34" i="1"/>
  <c r="F34" i="1" s="1"/>
  <c r="W38" i="1"/>
  <c r="Q38" i="1"/>
  <c r="R38" i="1" s="1"/>
  <c r="S38" i="1" s="1"/>
  <c r="O38" i="1"/>
  <c r="K38" i="1"/>
  <c r="L38" i="1" s="1"/>
  <c r="M38" i="1" s="1"/>
  <c r="H38" i="1"/>
  <c r="I38" i="1" s="1"/>
  <c r="E38" i="1"/>
  <c r="F38" i="1" s="1"/>
  <c r="W3" i="1"/>
  <c r="Q3" i="1"/>
  <c r="R3" i="1" s="1"/>
  <c r="S3" i="1" s="1"/>
  <c r="O3" i="1"/>
  <c r="K3" i="1"/>
  <c r="L3" i="1" s="1"/>
  <c r="M3" i="1" s="1"/>
  <c r="H3" i="1"/>
  <c r="I3" i="1" s="1"/>
  <c r="E3" i="1"/>
  <c r="F3" i="1" s="1"/>
  <c r="W46" i="1"/>
  <c r="Q46" i="1"/>
  <c r="R46" i="1" s="1"/>
  <c r="S46" i="1" s="1"/>
  <c r="O46" i="1"/>
  <c r="K46" i="1"/>
  <c r="L46" i="1" s="1"/>
  <c r="M46" i="1" s="1"/>
  <c r="H46" i="1"/>
  <c r="I46" i="1" s="1"/>
  <c r="E46" i="1"/>
  <c r="F46" i="1" s="1"/>
  <c r="W90" i="1"/>
  <c r="Q90" i="1"/>
  <c r="R90" i="1" s="1"/>
  <c r="S90" i="1" s="1"/>
  <c r="O90" i="1"/>
  <c r="K90" i="1"/>
  <c r="L90" i="1" s="1"/>
  <c r="M90" i="1" s="1"/>
  <c r="H90" i="1"/>
  <c r="I90" i="1" s="1"/>
  <c r="E90" i="1"/>
  <c r="F90" i="1" s="1"/>
  <c r="W79" i="1"/>
  <c r="Q79" i="1"/>
  <c r="R79" i="1" s="1"/>
  <c r="S79" i="1" s="1"/>
  <c r="O79" i="1"/>
  <c r="K79" i="1"/>
  <c r="L79" i="1" s="1"/>
  <c r="M79" i="1" s="1"/>
  <c r="H79" i="1"/>
  <c r="I79" i="1" s="1"/>
  <c r="E79" i="1"/>
  <c r="F79" i="1" s="1"/>
  <c r="W68" i="1"/>
  <c r="Q68" i="1"/>
  <c r="R68" i="1" s="1"/>
  <c r="S68" i="1" s="1"/>
  <c r="O68" i="1"/>
  <c r="K68" i="1"/>
  <c r="L68" i="1" s="1"/>
  <c r="M68" i="1" s="1"/>
  <c r="H68" i="1"/>
  <c r="I68" i="1" s="1"/>
  <c r="E68" i="1"/>
  <c r="F68" i="1" s="1"/>
  <c r="W50" i="1"/>
  <c r="Q50" i="1"/>
  <c r="R50" i="1" s="1"/>
  <c r="S50" i="1" s="1"/>
  <c r="O50" i="1"/>
  <c r="K50" i="1"/>
  <c r="L50" i="1" s="1"/>
  <c r="M50" i="1" s="1"/>
  <c r="H50" i="1"/>
  <c r="I50" i="1" s="1"/>
  <c r="E50" i="1"/>
  <c r="F50" i="1" s="1"/>
  <c r="W65" i="1"/>
  <c r="Q65" i="1"/>
  <c r="R65" i="1" s="1"/>
  <c r="S65" i="1" s="1"/>
  <c r="O65" i="1"/>
  <c r="K65" i="1"/>
  <c r="L65" i="1" s="1"/>
  <c r="M65" i="1" s="1"/>
  <c r="H65" i="1"/>
  <c r="I65" i="1" s="1"/>
  <c r="E65" i="1"/>
  <c r="F65" i="1" s="1"/>
  <c r="W11" i="1"/>
  <c r="Q11" i="1"/>
  <c r="R11" i="1" s="1"/>
  <c r="S11" i="1" s="1"/>
  <c r="O11" i="1"/>
  <c r="K11" i="1"/>
  <c r="L11" i="1" s="1"/>
  <c r="M11" i="1" s="1"/>
  <c r="H11" i="1"/>
  <c r="I11" i="1" s="1"/>
  <c r="E11" i="1"/>
  <c r="F11" i="1" s="1"/>
  <c r="W81" i="1"/>
  <c r="Q81" i="1"/>
  <c r="R81" i="1" s="1"/>
  <c r="S81" i="1" s="1"/>
  <c r="O81" i="1"/>
  <c r="K81" i="1"/>
  <c r="L81" i="1" s="1"/>
  <c r="M81" i="1" s="1"/>
  <c r="H81" i="1"/>
  <c r="I81" i="1" s="1"/>
  <c r="E81" i="1"/>
  <c r="F81" i="1" s="1"/>
  <c r="W47" i="1"/>
  <c r="Q47" i="1"/>
  <c r="R47" i="1" s="1"/>
  <c r="S47" i="1" s="1"/>
  <c r="O47" i="1"/>
  <c r="K47" i="1"/>
  <c r="L47" i="1" s="1"/>
  <c r="M47" i="1" s="1"/>
  <c r="H47" i="1"/>
  <c r="I47" i="1" s="1"/>
  <c r="E47" i="1"/>
  <c r="F47" i="1" s="1"/>
  <c r="W61" i="1"/>
  <c r="Q61" i="1"/>
  <c r="R61" i="1" s="1"/>
  <c r="S61" i="1" s="1"/>
  <c r="O61" i="1"/>
  <c r="K61" i="1"/>
  <c r="L61" i="1" s="1"/>
  <c r="M61" i="1" s="1"/>
  <c r="H61" i="1"/>
  <c r="I61" i="1" s="1"/>
  <c r="E61" i="1"/>
  <c r="F61" i="1" s="1"/>
  <c r="W37" i="1"/>
  <c r="Q37" i="1"/>
  <c r="R37" i="1" s="1"/>
  <c r="S37" i="1" s="1"/>
  <c r="O37" i="1"/>
  <c r="K37" i="1"/>
  <c r="L37" i="1" s="1"/>
  <c r="M37" i="1" s="1"/>
  <c r="H37" i="1"/>
  <c r="I37" i="1" s="1"/>
  <c r="E37" i="1"/>
  <c r="F37" i="1" s="1"/>
  <c r="W5" i="1"/>
  <c r="Q5" i="1"/>
  <c r="R5" i="1" s="1"/>
  <c r="S5" i="1" s="1"/>
  <c r="O5" i="1"/>
  <c r="K5" i="1"/>
  <c r="L5" i="1" s="1"/>
  <c r="M5" i="1" s="1"/>
  <c r="H5" i="1"/>
  <c r="I5" i="1" s="1"/>
  <c r="E5" i="1"/>
  <c r="F5" i="1" s="1"/>
  <c r="W56" i="1"/>
  <c r="Q56" i="1"/>
  <c r="R56" i="1" s="1"/>
  <c r="S56" i="1" s="1"/>
  <c r="O56" i="1"/>
  <c r="K56" i="1"/>
  <c r="L56" i="1" s="1"/>
  <c r="M56" i="1" s="1"/>
  <c r="H56" i="1"/>
  <c r="I56" i="1" s="1"/>
  <c r="E56" i="1"/>
  <c r="F56" i="1" s="1"/>
  <c r="W22" i="1"/>
  <c r="Q22" i="1"/>
  <c r="R22" i="1" s="1"/>
  <c r="S22" i="1" s="1"/>
  <c r="O22" i="1"/>
  <c r="K22" i="1"/>
  <c r="L22" i="1" s="1"/>
  <c r="M22" i="1" s="1"/>
  <c r="H22" i="1"/>
  <c r="I22" i="1" s="1"/>
  <c r="E22" i="1"/>
  <c r="F22" i="1" s="1"/>
  <c r="W69" i="1"/>
  <c r="Q69" i="1"/>
  <c r="R69" i="1" s="1"/>
  <c r="S69" i="1" s="1"/>
  <c r="O69" i="1"/>
  <c r="K69" i="1"/>
  <c r="L69" i="1" s="1"/>
  <c r="M69" i="1" s="1"/>
  <c r="H69" i="1"/>
  <c r="I69" i="1" s="1"/>
  <c r="E69" i="1"/>
  <c r="F69" i="1" s="1"/>
  <c r="W20" i="1"/>
  <c r="Q20" i="1"/>
  <c r="R20" i="1" s="1"/>
  <c r="S20" i="1" s="1"/>
  <c r="O20" i="1"/>
  <c r="K20" i="1"/>
  <c r="L20" i="1" s="1"/>
  <c r="M20" i="1" s="1"/>
  <c r="H20" i="1"/>
  <c r="I20" i="1" s="1"/>
  <c r="E20" i="1"/>
  <c r="F20" i="1" s="1"/>
  <c r="W60" i="1"/>
  <c r="Q60" i="1"/>
  <c r="R60" i="1" s="1"/>
  <c r="S60" i="1" s="1"/>
  <c r="O60" i="1"/>
  <c r="K60" i="1"/>
  <c r="L60" i="1" s="1"/>
  <c r="M60" i="1" s="1"/>
  <c r="H60" i="1"/>
  <c r="I60" i="1" s="1"/>
  <c r="E60" i="1"/>
  <c r="F60" i="1" s="1"/>
  <c r="W44" i="1"/>
  <c r="Q44" i="1"/>
  <c r="R44" i="1" s="1"/>
  <c r="S44" i="1" s="1"/>
  <c r="O44" i="1"/>
  <c r="K44" i="1"/>
  <c r="L44" i="1" s="1"/>
  <c r="M44" i="1" s="1"/>
  <c r="H44" i="1"/>
  <c r="I44" i="1" s="1"/>
  <c r="E44" i="1"/>
  <c r="F44" i="1" s="1"/>
  <c r="W14" i="1"/>
  <c r="Q14" i="1"/>
  <c r="R14" i="1" s="1"/>
  <c r="S14" i="1" s="1"/>
  <c r="O14" i="1"/>
  <c r="K14" i="1"/>
  <c r="L14" i="1" s="1"/>
  <c r="M14" i="1" s="1"/>
  <c r="H14" i="1"/>
  <c r="I14" i="1" s="1"/>
  <c r="E14" i="1"/>
  <c r="F14" i="1" s="1"/>
  <c r="W70" i="1"/>
  <c r="Q70" i="1"/>
  <c r="R70" i="1" s="1"/>
  <c r="S70" i="1" s="1"/>
  <c r="O70" i="1"/>
  <c r="K70" i="1"/>
  <c r="L70" i="1" s="1"/>
  <c r="M70" i="1" s="1"/>
  <c r="H70" i="1"/>
  <c r="I70" i="1" s="1"/>
  <c r="E70" i="1"/>
  <c r="F70" i="1" s="1"/>
  <c r="W30" i="1"/>
  <c r="Q30" i="1"/>
  <c r="R30" i="1" s="1"/>
  <c r="S30" i="1" s="1"/>
  <c r="O30" i="1"/>
  <c r="K30" i="1"/>
  <c r="L30" i="1" s="1"/>
  <c r="M30" i="1" s="1"/>
  <c r="H30" i="1"/>
  <c r="I30" i="1" s="1"/>
  <c r="E30" i="1"/>
  <c r="F30" i="1" s="1"/>
  <c r="W28" i="1"/>
  <c r="Q28" i="1"/>
  <c r="R28" i="1" s="1"/>
  <c r="S28" i="1" s="1"/>
  <c r="O28" i="1"/>
  <c r="K28" i="1"/>
  <c r="L28" i="1" s="1"/>
  <c r="M28" i="1" s="1"/>
  <c r="H28" i="1"/>
  <c r="I28" i="1" s="1"/>
  <c r="E28" i="1"/>
  <c r="F28" i="1" s="1"/>
  <c r="W40" i="1"/>
  <c r="Q40" i="1"/>
  <c r="R40" i="1" s="1"/>
  <c r="S40" i="1" s="1"/>
  <c r="O40" i="1"/>
  <c r="K40" i="1"/>
  <c r="L40" i="1" s="1"/>
  <c r="M40" i="1" s="1"/>
  <c r="H40" i="1"/>
  <c r="I40" i="1" s="1"/>
  <c r="E40" i="1"/>
  <c r="F40" i="1" s="1"/>
  <c r="W48" i="1"/>
  <c r="Q48" i="1"/>
  <c r="R48" i="1" s="1"/>
  <c r="S48" i="1" s="1"/>
  <c r="O48" i="1"/>
  <c r="K48" i="1"/>
  <c r="L48" i="1" s="1"/>
  <c r="M48" i="1" s="1"/>
  <c r="H48" i="1"/>
  <c r="I48" i="1" s="1"/>
  <c r="E48" i="1"/>
  <c r="F48" i="1" s="1"/>
  <c r="W89" i="1"/>
  <c r="Q89" i="1"/>
  <c r="R89" i="1" s="1"/>
  <c r="S89" i="1" s="1"/>
  <c r="O89" i="1"/>
  <c r="K89" i="1"/>
  <c r="L89" i="1" s="1"/>
  <c r="M89" i="1" s="1"/>
  <c r="H89" i="1"/>
  <c r="I89" i="1" s="1"/>
  <c r="E89" i="1"/>
  <c r="F89" i="1" s="1"/>
  <c r="W27" i="1"/>
  <c r="Q27" i="1"/>
  <c r="R27" i="1" s="1"/>
  <c r="S27" i="1" s="1"/>
  <c r="O27" i="1"/>
  <c r="K27" i="1"/>
  <c r="L27" i="1" s="1"/>
  <c r="M27" i="1" s="1"/>
  <c r="H27" i="1"/>
  <c r="I27" i="1" s="1"/>
  <c r="E27" i="1"/>
  <c r="F27" i="1" s="1"/>
  <c r="W71" i="1"/>
  <c r="Q71" i="1"/>
  <c r="R71" i="1" s="1"/>
  <c r="S71" i="1" s="1"/>
  <c r="O71" i="1"/>
  <c r="K71" i="1"/>
  <c r="L71" i="1" s="1"/>
  <c r="M71" i="1" s="1"/>
  <c r="H71" i="1"/>
  <c r="I71" i="1" s="1"/>
  <c r="E71" i="1"/>
  <c r="F71" i="1" s="1"/>
  <c r="W4" i="1"/>
  <c r="Q4" i="1"/>
  <c r="R4" i="1" s="1"/>
  <c r="S4" i="1" s="1"/>
  <c r="O4" i="1"/>
  <c r="K4" i="1"/>
  <c r="L4" i="1" s="1"/>
  <c r="M4" i="1" s="1"/>
  <c r="H4" i="1"/>
  <c r="I4" i="1" s="1"/>
  <c r="E4" i="1"/>
  <c r="F4" i="1" s="1"/>
  <c r="W15" i="1"/>
  <c r="Q15" i="1"/>
  <c r="R15" i="1" s="1"/>
  <c r="S15" i="1" s="1"/>
  <c r="O15" i="1"/>
  <c r="K15" i="1"/>
  <c r="L15" i="1" s="1"/>
  <c r="M15" i="1" s="1"/>
  <c r="H15" i="1"/>
  <c r="I15" i="1" s="1"/>
  <c r="E15" i="1"/>
  <c r="F15" i="1" s="1"/>
  <c r="W25" i="1"/>
  <c r="Q25" i="1"/>
  <c r="R25" i="1" s="1"/>
  <c r="S25" i="1" s="1"/>
  <c r="O25" i="1"/>
  <c r="K25" i="1"/>
  <c r="L25" i="1" s="1"/>
  <c r="M25" i="1" s="1"/>
  <c r="H25" i="1"/>
  <c r="I25" i="1" s="1"/>
  <c r="E25" i="1"/>
  <c r="F25" i="1" s="1"/>
  <c r="W59" i="1"/>
  <c r="Q59" i="1"/>
  <c r="R59" i="1" s="1"/>
  <c r="S59" i="1" s="1"/>
  <c r="O59" i="1"/>
  <c r="K59" i="1"/>
  <c r="L59" i="1" s="1"/>
  <c r="M59" i="1" s="1"/>
  <c r="H59" i="1"/>
  <c r="I59" i="1" s="1"/>
  <c r="E59" i="1"/>
  <c r="F59" i="1" s="1"/>
  <c r="W19" i="1"/>
  <c r="Q19" i="1"/>
  <c r="R19" i="1" s="1"/>
  <c r="S19" i="1" s="1"/>
  <c r="O19" i="1"/>
  <c r="K19" i="1"/>
  <c r="L19" i="1" s="1"/>
  <c r="M19" i="1" s="1"/>
  <c r="H19" i="1"/>
  <c r="I19" i="1" s="1"/>
  <c r="E19" i="1"/>
  <c r="F19" i="1" s="1"/>
  <c r="W13" i="1"/>
  <c r="Q13" i="1"/>
  <c r="R13" i="1" s="1"/>
  <c r="S13" i="1" s="1"/>
  <c r="O13" i="1"/>
  <c r="K13" i="1"/>
  <c r="L13" i="1" s="1"/>
  <c r="M13" i="1" s="1"/>
  <c r="H13" i="1"/>
  <c r="I13" i="1" s="1"/>
  <c r="E13" i="1"/>
  <c r="F13" i="1" s="1"/>
  <c r="W67" i="1"/>
  <c r="Q67" i="1"/>
  <c r="R67" i="1" s="1"/>
  <c r="S67" i="1" s="1"/>
  <c r="O67" i="1"/>
  <c r="K67" i="1"/>
  <c r="L67" i="1" s="1"/>
  <c r="M67" i="1" s="1"/>
  <c r="H67" i="1"/>
  <c r="I67" i="1" s="1"/>
  <c r="E67" i="1"/>
  <c r="F67" i="1" s="1"/>
  <c r="W85" i="1"/>
  <c r="Q85" i="1"/>
  <c r="R85" i="1" s="1"/>
  <c r="S85" i="1" s="1"/>
  <c r="O85" i="1"/>
  <c r="K85" i="1"/>
  <c r="L85" i="1" s="1"/>
  <c r="M85" i="1" s="1"/>
  <c r="H85" i="1"/>
  <c r="I85" i="1" s="1"/>
  <c r="E85" i="1"/>
  <c r="F85" i="1" s="1"/>
  <c r="W49" i="1"/>
  <c r="Q49" i="1"/>
  <c r="R49" i="1" s="1"/>
  <c r="S49" i="1" s="1"/>
  <c r="O49" i="1"/>
  <c r="K49" i="1"/>
  <c r="L49" i="1" s="1"/>
  <c r="M49" i="1" s="1"/>
  <c r="H49" i="1"/>
  <c r="I49" i="1" s="1"/>
  <c r="E49" i="1"/>
  <c r="F49" i="1" s="1"/>
  <c r="W51" i="1"/>
  <c r="Q51" i="1"/>
  <c r="R51" i="1" s="1"/>
  <c r="S51" i="1" s="1"/>
  <c r="O51" i="1"/>
  <c r="K51" i="1"/>
  <c r="L51" i="1" s="1"/>
  <c r="M51" i="1" s="1"/>
  <c r="H51" i="1"/>
  <c r="I51" i="1" s="1"/>
  <c r="E51" i="1"/>
  <c r="F51" i="1" s="1"/>
  <c r="W39" i="1"/>
  <c r="Q39" i="1"/>
  <c r="R39" i="1" s="1"/>
  <c r="S39" i="1" s="1"/>
  <c r="O39" i="1"/>
  <c r="K39" i="1"/>
  <c r="L39" i="1" s="1"/>
  <c r="M39" i="1" s="1"/>
  <c r="H39" i="1"/>
  <c r="I39" i="1" s="1"/>
  <c r="E39" i="1"/>
  <c r="F39" i="1" s="1"/>
  <c r="W7" i="1"/>
  <c r="Q7" i="1"/>
  <c r="R7" i="1" s="1"/>
  <c r="S7" i="1" s="1"/>
  <c r="O7" i="1"/>
  <c r="K7" i="1"/>
  <c r="L7" i="1" s="1"/>
  <c r="M7" i="1" s="1"/>
  <c r="H7" i="1"/>
  <c r="I7" i="1" s="1"/>
  <c r="E7" i="1"/>
  <c r="F7" i="1" s="1"/>
  <c r="W9" i="1"/>
  <c r="Q9" i="1"/>
  <c r="R9" i="1" s="1"/>
  <c r="S9" i="1" s="1"/>
  <c r="O9" i="1"/>
  <c r="K9" i="1"/>
  <c r="L9" i="1" s="1"/>
  <c r="M9" i="1" s="1"/>
  <c r="H9" i="1"/>
  <c r="I9" i="1" s="1"/>
  <c r="E9" i="1"/>
  <c r="F9" i="1" s="1"/>
  <c r="W75" i="1"/>
  <c r="Q75" i="1"/>
  <c r="R75" i="1" s="1"/>
  <c r="S75" i="1" s="1"/>
  <c r="O75" i="1"/>
  <c r="K75" i="1"/>
  <c r="L75" i="1" s="1"/>
  <c r="M75" i="1" s="1"/>
  <c r="H75" i="1"/>
  <c r="I75" i="1" s="1"/>
  <c r="E75" i="1"/>
  <c r="F75" i="1" s="1"/>
  <c r="W24" i="1"/>
  <c r="Q24" i="1"/>
  <c r="O24" i="1"/>
  <c r="K24" i="1"/>
  <c r="L24" i="1" s="1"/>
  <c r="H24" i="1"/>
  <c r="I24" i="1" s="1"/>
  <c r="E24" i="1"/>
  <c r="M24" i="1" l="1"/>
  <c r="F24" i="1"/>
  <c r="R24" i="1"/>
  <c r="S24" i="1" l="1"/>
</calcChain>
</file>

<file path=xl/sharedStrings.xml><?xml version="1.0" encoding="utf-8"?>
<sst xmlns="http://schemas.openxmlformats.org/spreadsheetml/2006/main" count="250" uniqueCount="117">
  <si>
    <t>AFLAC FCU</t>
  </si>
  <si>
    <t>Altamaha FCU</t>
  </si>
  <si>
    <t>Artesian City FCU</t>
  </si>
  <si>
    <t>Associated CU</t>
  </si>
  <si>
    <t>Atlanta FCU</t>
  </si>
  <si>
    <t>Atlanta Postal CU</t>
  </si>
  <si>
    <t>BEKA FCU</t>
  </si>
  <si>
    <t>Berrien Teachers FCU</t>
  </si>
  <si>
    <t>Big Bethel AME Church FCU</t>
  </si>
  <si>
    <t>BOND Community FCU</t>
  </si>
  <si>
    <t>Brosnan Yard FCU</t>
  </si>
  <si>
    <t>CDC FCU</t>
  </si>
  <si>
    <t>CGR CU</t>
  </si>
  <si>
    <t>Coca-Cola FCU</t>
  </si>
  <si>
    <t>CORE CU</t>
  </si>
  <si>
    <t>Credit Union of Atlanta</t>
  </si>
  <si>
    <t>Credit Union of Georgia</t>
  </si>
  <si>
    <t>Delta Community CU</t>
  </si>
  <si>
    <t>DOCO CU</t>
  </si>
  <si>
    <t>Emory Alliance CU</t>
  </si>
  <si>
    <t>Excel FCU</t>
  </si>
  <si>
    <t>FAB Church FCU</t>
  </si>
  <si>
    <t>Family First CU</t>
  </si>
  <si>
    <t>Fieldale CU</t>
  </si>
  <si>
    <t>First Reliance FCU</t>
  </si>
  <si>
    <t>Flint FCU</t>
  </si>
  <si>
    <t>GEMC FCU</t>
  </si>
  <si>
    <t>Georgia Guard CU</t>
  </si>
  <si>
    <t>Georgia Heritage FCU</t>
  </si>
  <si>
    <t>Georgia Power Northwest FCU</t>
  </si>
  <si>
    <t>Georgia Power Valdosta FCU</t>
  </si>
  <si>
    <t>Georgia United CU</t>
  </si>
  <si>
    <t>Georgia's Own CU</t>
  </si>
  <si>
    <t>GeoVista FCU</t>
  </si>
  <si>
    <t>GPA CU</t>
  </si>
  <si>
    <t>Habersham FCU</t>
  </si>
  <si>
    <t>HEA FCU</t>
  </si>
  <si>
    <t>Health Center CU</t>
  </si>
  <si>
    <t>Interstate Unlimited FCU</t>
  </si>
  <si>
    <t>Kinetic FCU</t>
  </si>
  <si>
    <t>Lanier FCU</t>
  </si>
  <si>
    <t>LGE Community CU</t>
  </si>
  <si>
    <t>Local 461 FCU</t>
  </si>
  <si>
    <t>Locoga FCU</t>
  </si>
  <si>
    <t>Macon Firemen's CU</t>
  </si>
  <si>
    <t>Marshland Community FCU</t>
  </si>
  <si>
    <t>Members United CU</t>
  </si>
  <si>
    <t>MembersFirst CU</t>
  </si>
  <si>
    <t>Memorial Health CU</t>
  </si>
  <si>
    <t>Mercy FCU</t>
  </si>
  <si>
    <t>MidSouth Community FCU</t>
  </si>
  <si>
    <t>Mutual Savings CU</t>
  </si>
  <si>
    <t>North Georgia CU</t>
  </si>
  <si>
    <t>Northside FCU</t>
  </si>
  <si>
    <t>Patterson Pump FCU</t>
  </si>
  <si>
    <t>Peach State FCU</t>
  </si>
  <si>
    <t>Pinnacle CU</t>
  </si>
  <si>
    <t>Platinum FCU</t>
  </si>
  <si>
    <t>Powerco FCU</t>
  </si>
  <si>
    <t>Regional Members FCU</t>
  </si>
  <si>
    <t>Robins Financial CU</t>
  </si>
  <si>
    <t>Savannah Postal CU</t>
  </si>
  <si>
    <t>Savannah Schools FCU</t>
  </si>
  <si>
    <t>Savastate Teachers FCU</t>
  </si>
  <si>
    <t>Southeastern CU</t>
  </si>
  <si>
    <t>Southern Pine CU</t>
  </si>
  <si>
    <t>Stephens-Franklin Teachers FCU</t>
  </si>
  <si>
    <t>Tabernacle FCU</t>
  </si>
  <si>
    <t>The Southern CU</t>
  </si>
  <si>
    <t>The Wright CU</t>
  </si>
  <si>
    <t>Three Rivers CU</t>
  </si>
  <si>
    <t>United 1st FCU</t>
  </si>
  <si>
    <t>United Methodist Connectional FCU</t>
  </si>
  <si>
    <t>United Neighborhood FCU</t>
  </si>
  <si>
    <t>Valdosta Teachers FCU</t>
  </si>
  <si>
    <t>Form Emails</t>
  </si>
  <si>
    <t>Unique Emails/Letters</t>
  </si>
  <si>
    <t>Blue</t>
  </si>
  <si>
    <t>Yellow</t>
  </si>
  <si>
    <t>Phone Calls</t>
  </si>
  <si>
    <t>Orange</t>
  </si>
  <si>
    <t>All Staff</t>
  </si>
  <si>
    <t>Red</t>
  </si>
  <si>
    <t>Local Office Visits</t>
  </si>
  <si>
    <t>DC Office Visits</t>
  </si>
  <si>
    <t>Member</t>
  </si>
  <si>
    <t>Credit Union</t>
  </si>
  <si>
    <t>Coosa Valley CU</t>
  </si>
  <si>
    <t>North Main CU</t>
  </si>
  <si>
    <t>Coffee County Teachers FCU</t>
  </si>
  <si>
    <t>Combined Employees CU</t>
  </si>
  <si>
    <t>Coweta Cities &amp; County Employees FCU</t>
  </si>
  <si>
    <t>CRMC Employees CU</t>
  </si>
  <si>
    <t>Flint River Employees FCU</t>
  </si>
  <si>
    <t>Glynn County Federal Employees CU</t>
  </si>
  <si>
    <t>Harris Employees CU</t>
  </si>
  <si>
    <t>Macon-Bibb Employees CU</t>
  </si>
  <si>
    <t>Omega Psi Phi Fraternity FCU</t>
  </si>
  <si>
    <t>Rome Kraft Employees CU</t>
  </si>
  <si>
    <t>Roper Corporation Employees CU</t>
  </si>
  <si>
    <t>Towns-Union Educators' FCU</t>
  </si>
  <si>
    <t>Walker County Educators FCU</t>
  </si>
  <si>
    <r>
      <t xml:space="preserve">Member Alert
</t>
    </r>
    <r>
      <rPr>
        <sz val="8"/>
        <color theme="1"/>
        <rFont val="Times New Roman"/>
        <family val="1"/>
      </rPr>
      <t xml:space="preserve"> (1% of Membership)</t>
    </r>
  </si>
  <si>
    <t>Colquitt County Teachers FCU</t>
  </si>
  <si>
    <t>ELCO FCU</t>
  </si>
  <si>
    <t>Flowers Foods Employees Credit League</t>
  </si>
  <si>
    <t>Fort McPherson CU</t>
  </si>
  <si>
    <t>Genuine Parts CU</t>
  </si>
  <si>
    <t>HALLCO Community CU</t>
  </si>
  <si>
    <t>On The Grid Financial</t>
  </si>
  <si>
    <t>RIG Employees CU</t>
  </si>
  <si>
    <t>Ware County School Employees FCU</t>
  </si>
  <si>
    <t>Workmen's Circle CU</t>
  </si>
  <si>
    <t>06/18 Assets</t>
  </si>
  <si>
    <t>06/18 Members</t>
  </si>
  <si>
    <r>
      <t>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Choice CU</t>
    </r>
  </si>
  <si>
    <t>FTE 06/18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</si>
</sst>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3" fontId="3" fillId="0" borderId="0" xfId="0" applyNumberFormat="1" applyFont="1"/>
    <xf numFmtId="0" fontId="3" fillId="0" borderId="0" xfId="0" applyFont="1"/>
    <xf numFmtId="3" fontId="3" fillId="0" borderId="1" xfId="0" applyNumberFormat="1" applyFont="1" applyBorder="1"/>
    <xf numFmtId="3" fontId="5" fillId="8" borderId="1" xfId="2" applyNumberFormat="1" applyFont="1" applyFill="1" applyBorder="1" applyAlignment="1">
      <alignment horizontal="center" wrapText="1"/>
    </xf>
    <xf numFmtId="3" fontId="3" fillId="9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6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9" fillId="0" borderId="0" xfId="0" applyFont="1"/>
    <xf numFmtId="3" fontId="9" fillId="0" borderId="0" xfId="0" applyNumberFormat="1" applyFont="1"/>
    <xf numFmtId="0" fontId="7" fillId="8" borderId="1" xfId="2" applyFont="1" applyFill="1" applyBorder="1" applyAlignment="1">
      <alignment horizontal="center" wrapText="1"/>
    </xf>
    <xf numFmtId="3" fontId="8" fillId="8" borderId="1" xfId="2" applyNumberFormat="1" applyFont="1" applyFill="1" applyBorder="1" applyAlignment="1">
      <alignment horizontal="center" wrapText="1"/>
    </xf>
    <xf numFmtId="3" fontId="5" fillId="0" borderId="1" xfId="2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3" fontId="3" fillId="0" borderId="0" xfId="0" applyNumberFormat="1" applyFont="1" applyFill="1"/>
    <xf numFmtId="0" fontId="8" fillId="9" borderId="1" xfId="2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3" fontId="4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8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12" fillId="0" borderId="1" xfId="1" applyNumberFormat="1" applyFont="1" applyBorder="1"/>
    <xf numFmtId="164" fontId="12" fillId="0" borderId="1" xfId="1" applyNumberFormat="1" applyFont="1" applyBorder="1"/>
    <xf numFmtId="0" fontId="3" fillId="0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5" fillId="0" borderId="0" xfId="0" applyFont="1"/>
    <xf numFmtId="1" fontId="8" fillId="0" borderId="1" xfId="1" applyNumberFormat="1" applyFont="1" applyBorder="1"/>
    <xf numFmtId="1" fontId="8" fillId="0" borderId="1" xfId="0" applyNumberFormat="1" applyFont="1" applyFill="1" applyBorder="1"/>
    <xf numFmtId="1" fontId="8" fillId="0" borderId="1" xfId="0" applyNumberFormat="1" applyFont="1" applyBorder="1"/>
    <xf numFmtId="1" fontId="7" fillId="0" borderId="1" xfId="0" applyNumberFormat="1" applyFont="1" applyBorder="1"/>
  </cellXfs>
  <cellStyles count="3">
    <cellStyle name="Comma" xfId="1" builtinId="3"/>
    <cellStyle name="Normal" xfId="0" builtinId="0"/>
    <cellStyle name="Normal_Sheet1" xfId="2" xr:uid="{00000000-0005-0000-0000-000002000000}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2"/>
  <sheetViews>
    <sheetView tabSelected="1" workbookViewId="0">
      <pane xSplit="16" ySplit="14" topLeftCell="Q81" activePane="bottomRight" state="frozen"/>
      <selection pane="topRight" activeCell="Q1" sqref="Q1"/>
      <selection pane="bottomLeft" activeCell="A15" sqref="A15"/>
      <selection pane="bottomRight" activeCell="K12" sqref="K12"/>
    </sheetView>
  </sheetViews>
  <sheetFormatPr defaultColWidth="11.140625" defaultRowHeight="15" x14ac:dyDescent="0.25"/>
  <cols>
    <col min="1" max="1" width="25.5703125" style="27" customWidth="1"/>
    <col min="2" max="2" width="22.7109375" style="12" hidden="1" customWidth="1"/>
    <col min="3" max="3" width="18.5703125" style="13" hidden="1" customWidth="1"/>
    <col min="4" max="4" width="5.85546875" style="29" customWidth="1"/>
    <col min="5" max="5" width="6.5703125" style="14" customWidth="1"/>
    <col min="6" max="6" width="7.28515625" style="1" customWidth="1"/>
    <col min="7" max="7" width="0.85546875" style="21" customWidth="1"/>
    <col min="8" max="8" width="6.7109375" style="1" customWidth="1"/>
    <col min="9" max="9" width="7" style="1" customWidth="1"/>
    <col min="10" max="10" width="0.85546875" style="1" customWidth="1"/>
    <col min="11" max="12" width="7.28515625" style="1" customWidth="1"/>
    <col min="13" max="13" width="6" style="1" customWidth="1"/>
    <col min="14" max="14" width="0.42578125" style="1" customWidth="1"/>
    <col min="15" max="15" width="8.140625" style="1" customWidth="1"/>
    <col min="16" max="16" width="0.42578125" style="1" customWidth="1"/>
    <col min="17" max="17" width="6.7109375" style="1" customWidth="1"/>
    <col min="18" max="18" width="7.42578125" style="1" customWidth="1"/>
    <col min="19" max="19" width="6" style="1" customWidth="1"/>
    <col min="20" max="20" width="6.28515625" style="1" customWidth="1"/>
    <col min="21" max="21" width="6.42578125" style="1" customWidth="1"/>
    <col min="22" max="22" width="0.5703125" style="21" customWidth="1"/>
    <col min="23" max="23" width="9.42578125" style="1" customWidth="1"/>
    <col min="24" max="16384" width="11.140625" style="2"/>
  </cols>
  <sheetData>
    <row r="1" spans="1:23" s="8" customFormat="1" x14ac:dyDescent="0.25">
      <c r="A1" s="26"/>
      <c r="B1" s="10"/>
      <c r="C1" s="10"/>
      <c r="D1" s="28"/>
      <c r="E1" s="24" t="s">
        <v>77</v>
      </c>
      <c r="F1" s="25"/>
      <c r="G1" s="23"/>
      <c r="H1" s="30" t="s">
        <v>78</v>
      </c>
      <c r="I1" s="31"/>
      <c r="J1" s="32"/>
      <c r="K1" s="33" t="s">
        <v>80</v>
      </c>
      <c r="L1" s="34"/>
      <c r="M1" s="34"/>
      <c r="N1" s="19"/>
      <c r="O1" s="35" t="s">
        <v>81</v>
      </c>
      <c r="P1" s="36"/>
      <c r="Q1" s="37" t="s">
        <v>82</v>
      </c>
      <c r="R1" s="38"/>
      <c r="S1" s="38"/>
      <c r="T1" s="38"/>
      <c r="U1" s="38"/>
      <c r="V1" s="39"/>
      <c r="W1" s="7" t="s">
        <v>85</v>
      </c>
    </row>
    <row r="2" spans="1:23" s="6" customFormat="1" ht="61.5" customHeight="1" x14ac:dyDescent="0.25">
      <c r="A2" s="22" t="s">
        <v>86</v>
      </c>
      <c r="B2" s="15" t="s">
        <v>113</v>
      </c>
      <c r="C2" s="15" t="s">
        <v>114</v>
      </c>
      <c r="D2" s="16" t="s">
        <v>116</v>
      </c>
      <c r="E2" s="4" t="s">
        <v>75</v>
      </c>
      <c r="F2" s="4" t="s">
        <v>76</v>
      </c>
      <c r="G2" s="17"/>
      <c r="H2" s="5" t="s">
        <v>75</v>
      </c>
      <c r="I2" s="5" t="s">
        <v>76</v>
      </c>
      <c r="J2" s="18"/>
      <c r="K2" s="5" t="s">
        <v>75</v>
      </c>
      <c r="L2" s="5" t="s">
        <v>76</v>
      </c>
      <c r="M2" s="5" t="s">
        <v>79</v>
      </c>
      <c r="N2" s="18"/>
      <c r="O2" s="5" t="s">
        <v>75</v>
      </c>
      <c r="P2" s="18"/>
      <c r="Q2" s="5" t="s">
        <v>75</v>
      </c>
      <c r="R2" s="5" t="s">
        <v>76</v>
      </c>
      <c r="S2" s="5" t="s">
        <v>79</v>
      </c>
      <c r="T2" s="5" t="s">
        <v>83</v>
      </c>
      <c r="U2" s="5" t="s">
        <v>84</v>
      </c>
      <c r="V2" s="18"/>
      <c r="W2" s="5" t="s">
        <v>102</v>
      </c>
    </row>
    <row r="3" spans="1:23" ht="18" x14ac:dyDescent="0.25">
      <c r="A3" s="41" t="s">
        <v>115</v>
      </c>
      <c r="B3" s="42">
        <v>25350273</v>
      </c>
      <c r="C3" s="43">
        <v>8293</v>
      </c>
      <c r="D3" s="47">
        <v>11</v>
      </c>
      <c r="E3" s="3">
        <f t="shared" ref="E3:E30" si="0">D3*0.07</f>
        <v>0.77</v>
      </c>
      <c r="F3" s="3">
        <f t="shared" ref="F3:F30" si="1">E3*0.2</f>
        <v>0.15400000000000003</v>
      </c>
      <c r="G3" s="20"/>
      <c r="H3" s="3">
        <f t="shared" ref="H3:H30" si="2">D3*0.18</f>
        <v>1.98</v>
      </c>
      <c r="I3" s="3">
        <f t="shared" ref="I3:I30" si="3">H3*0.3</f>
        <v>0.59399999999999997</v>
      </c>
      <c r="J3" s="3"/>
      <c r="K3" s="3">
        <f t="shared" ref="K3:K30" si="4">D3*0.55</f>
        <v>6.0500000000000007</v>
      </c>
      <c r="L3" s="3">
        <f t="shared" ref="L3:M19" si="5">K3*0.5</f>
        <v>3.0250000000000004</v>
      </c>
      <c r="M3" s="3">
        <f t="shared" si="5"/>
        <v>1.5125000000000002</v>
      </c>
      <c r="N3" s="3"/>
      <c r="O3" s="3">
        <f t="shared" ref="O3:O30" si="6">D3</f>
        <v>11</v>
      </c>
      <c r="P3" s="3"/>
      <c r="Q3" s="3">
        <f t="shared" ref="Q3:Q30" si="7">D3*0.8</f>
        <v>8.8000000000000007</v>
      </c>
      <c r="R3" s="3">
        <f t="shared" ref="R3:S19" si="8">Q3*0.5</f>
        <v>4.4000000000000004</v>
      </c>
      <c r="S3" s="3">
        <f t="shared" si="8"/>
        <v>2.2000000000000002</v>
      </c>
      <c r="T3" s="3"/>
      <c r="U3" s="3"/>
      <c r="V3" s="20"/>
      <c r="W3" s="3">
        <f t="shared" ref="W3:W30" si="9">C3*0.01</f>
        <v>82.93</v>
      </c>
    </row>
    <row r="4" spans="1:23" ht="15.75" x14ac:dyDescent="0.25">
      <c r="A4" s="41" t="s">
        <v>0</v>
      </c>
      <c r="B4" s="42">
        <v>190096143</v>
      </c>
      <c r="C4" s="43">
        <v>17519</v>
      </c>
      <c r="D4" s="47">
        <v>8</v>
      </c>
      <c r="E4" s="3">
        <f t="shared" si="0"/>
        <v>0.56000000000000005</v>
      </c>
      <c r="F4" s="3">
        <f t="shared" si="1"/>
        <v>0.11200000000000002</v>
      </c>
      <c r="G4" s="20"/>
      <c r="H4" s="3">
        <f t="shared" si="2"/>
        <v>1.44</v>
      </c>
      <c r="I4" s="3">
        <f t="shared" si="3"/>
        <v>0.432</v>
      </c>
      <c r="J4" s="3"/>
      <c r="K4" s="3">
        <f t="shared" si="4"/>
        <v>4.4000000000000004</v>
      </c>
      <c r="L4" s="3">
        <f t="shared" si="5"/>
        <v>2.2000000000000002</v>
      </c>
      <c r="M4" s="3">
        <f t="shared" si="5"/>
        <v>1.1000000000000001</v>
      </c>
      <c r="N4" s="3"/>
      <c r="O4" s="3">
        <f t="shared" si="6"/>
        <v>8</v>
      </c>
      <c r="P4" s="3"/>
      <c r="Q4" s="3">
        <f t="shared" si="7"/>
        <v>6.4</v>
      </c>
      <c r="R4" s="3">
        <f t="shared" si="8"/>
        <v>3.2</v>
      </c>
      <c r="S4" s="3">
        <f t="shared" si="8"/>
        <v>1.6</v>
      </c>
      <c r="T4" s="3">
        <v>1</v>
      </c>
      <c r="U4" s="3">
        <v>1</v>
      </c>
      <c r="V4" s="20"/>
      <c r="W4" s="3">
        <f t="shared" si="9"/>
        <v>175.19</v>
      </c>
    </row>
    <row r="5" spans="1:23" ht="15.75" x14ac:dyDescent="0.25">
      <c r="A5" s="41" t="s">
        <v>1</v>
      </c>
      <c r="B5" s="42">
        <v>58925269</v>
      </c>
      <c r="C5" s="43">
        <v>9333</v>
      </c>
      <c r="D5" s="47">
        <v>24</v>
      </c>
      <c r="E5" s="3">
        <f t="shared" si="0"/>
        <v>1.6800000000000002</v>
      </c>
      <c r="F5" s="3">
        <f t="shared" si="1"/>
        <v>0.33600000000000008</v>
      </c>
      <c r="G5" s="20"/>
      <c r="H5" s="3">
        <f t="shared" si="2"/>
        <v>4.32</v>
      </c>
      <c r="I5" s="3">
        <f t="shared" si="3"/>
        <v>1.296</v>
      </c>
      <c r="J5" s="3"/>
      <c r="K5" s="3">
        <f t="shared" si="4"/>
        <v>13.200000000000001</v>
      </c>
      <c r="L5" s="3">
        <f t="shared" si="5"/>
        <v>6.6000000000000005</v>
      </c>
      <c r="M5" s="3">
        <f t="shared" si="5"/>
        <v>3.3000000000000003</v>
      </c>
      <c r="N5" s="3"/>
      <c r="O5" s="3">
        <f t="shared" si="6"/>
        <v>24</v>
      </c>
      <c r="P5" s="3"/>
      <c r="Q5" s="3">
        <f t="shared" si="7"/>
        <v>19.200000000000003</v>
      </c>
      <c r="R5" s="3">
        <f t="shared" si="8"/>
        <v>9.6000000000000014</v>
      </c>
      <c r="S5" s="3">
        <f t="shared" si="8"/>
        <v>4.8000000000000007</v>
      </c>
      <c r="T5" s="3"/>
      <c r="U5" s="3"/>
      <c r="V5" s="20"/>
      <c r="W5" s="3">
        <f t="shared" si="9"/>
        <v>93.33</v>
      </c>
    </row>
    <row r="6" spans="1:23" ht="15.75" x14ac:dyDescent="0.25">
      <c r="A6" s="41" t="s">
        <v>2</v>
      </c>
      <c r="B6" s="42">
        <v>17540308</v>
      </c>
      <c r="C6" s="43">
        <v>2612</v>
      </c>
      <c r="D6" s="47">
        <v>6</v>
      </c>
      <c r="E6" s="3">
        <f t="shared" si="0"/>
        <v>0.42000000000000004</v>
      </c>
      <c r="F6" s="3">
        <f t="shared" si="1"/>
        <v>8.4000000000000019E-2</v>
      </c>
      <c r="G6" s="20"/>
      <c r="H6" s="3">
        <f t="shared" si="2"/>
        <v>1.08</v>
      </c>
      <c r="I6" s="3">
        <f t="shared" si="3"/>
        <v>0.32400000000000001</v>
      </c>
      <c r="J6" s="3"/>
      <c r="K6" s="3">
        <f t="shared" si="4"/>
        <v>3.3000000000000003</v>
      </c>
      <c r="L6" s="3">
        <f t="shared" si="5"/>
        <v>1.6500000000000001</v>
      </c>
      <c r="M6" s="3">
        <f t="shared" si="5"/>
        <v>0.82500000000000007</v>
      </c>
      <c r="N6" s="3"/>
      <c r="O6" s="3">
        <f t="shared" si="6"/>
        <v>6</v>
      </c>
      <c r="P6" s="3"/>
      <c r="Q6" s="3">
        <f t="shared" si="7"/>
        <v>4.8000000000000007</v>
      </c>
      <c r="R6" s="3">
        <f t="shared" si="8"/>
        <v>2.4000000000000004</v>
      </c>
      <c r="S6" s="3">
        <f t="shared" si="8"/>
        <v>1.2000000000000002</v>
      </c>
      <c r="T6" s="3"/>
      <c r="U6" s="3"/>
      <c r="V6" s="20"/>
      <c r="W6" s="3">
        <f t="shared" si="9"/>
        <v>26.12</v>
      </c>
    </row>
    <row r="7" spans="1:23" ht="15.75" x14ac:dyDescent="0.25">
      <c r="A7" s="44" t="s">
        <v>3</v>
      </c>
      <c r="B7" s="42">
        <v>1584900699</v>
      </c>
      <c r="C7" s="43">
        <v>163680</v>
      </c>
      <c r="D7" s="47">
        <v>318</v>
      </c>
      <c r="E7" s="3">
        <f t="shared" si="0"/>
        <v>22.26</v>
      </c>
      <c r="F7" s="3">
        <f t="shared" si="1"/>
        <v>4.4520000000000008</v>
      </c>
      <c r="G7" s="20"/>
      <c r="H7" s="3">
        <f t="shared" si="2"/>
        <v>57.239999999999995</v>
      </c>
      <c r="I7" s="3">
        <f t="shared" si="3"/>
        <v>17.171999999999997</v>
      </c>
      <c r="J7" s="3"/>
      <c r="K7" s="3">
        <f t="shared" si="4"/>
        <v>174.9</v>
      </c>
      <c r="L7" s="3">
        <f t="shared" si="5"/>
        <v>87.45</v>
      </c>
      <c r="M7" s="3">
        <f t="shared" si="5"/>
        <v>43.725000000000001</v>
      </c>
      <c r="N7" s="3"/>
      <c r="O7" s="3">
        <f t="shared" si="6"/>
        <v>318</v>
      </c>
      <c r="P7" s="3"/>
      <c r="Q7" s="3">
        <f t="shared" si="7"/>
        <v>254.4</v>
      </c>
      <c r="R7" s="3">
        <f t="shared" si="8"/>
        <v>127.2</v>
      </c>
      <c r="S7" s="3">
        <f t="shared" si="8"/>
        <v>63.6</v>
      </c>
      <c r="T7" s="3">
        <v>2</v>
      </c>
      <c r="U7" s="3">
        <v>1</v>
      </c>
      <c r="V7" s="20"/>
      <c r="W7" s="3">
        <f t="shared" si="9"/>
        <v>1636.8</v>
      </c>
    </row>
    <row r="8" spans="1:23" ht="15.75" x14ac:dyDescent="0.25">
      <c r="A8" s="41" t="s">
        <v>4</v>
      </c>
      <c r="B8" s="42">
        <v>10218029</v>
      </c>
      <c r="C8" s="43">
        <v>2266</v>
      </c>
      <c r="D8" s="47">
        <v>4</v>
      </c>
      <c r="E8" s="3">
        <f t="shared" si="0"/>
        <v>0.28000000000000003</v>
      </c>
      <c r="F8" s="3">
        <f t="shared" si="1"/>
        <v>5.6000000000000008E-2</v>
      </c>
      <c r="G8" s="20"/>
      <c r="H8" s="3">
        <f t="shared" si="2"/>
        <v>0.72</v>
      </c>
      <c r="I8" s="3">
        <f t="shared" si="3"/>
        <v>0.216</v>
      </c>
      <c r="J8" s="3"/>
      <c r="K8" s="3">
        <f t="shared" si="4"/>
        <v>2.2000000000000002</v>
      </c>
      <c r="L8" s="3">
        <f t="shared" si="5"/>
        <v>1.1000000000000001</v>
      </c>
      <c r="M8" s="3">
        <f t="shared" si="5"/>
        <v>0.55000000000000004</v>
      </c>
      <c r="N8" s="3"/>
      <c r="O8" s="3">
        <f t="shared" si="6"/>
        <v>4</v>
      </c>
      <c r="P8" s="3"/>
      <c r="Q8" s="3">
        <f t="shared" si="7"/>
        <v>3.2</v>
      </c>
      <c r="R8" s="3">
        <f t="shared" si="8"/>
        <v>1.6</v>
      </c>
      <c r="S8" s="3">
        <f t="shared" si="8"/>
        <v>0.8</v>
      </c>
      <c r="T8" s="3"/>
      <c r="U8" s="3"/>
      <c r="V8" s="20"/>
      <c r="W8" s="3">
        <f t="shared" si="9"/>
        <v>22.66</v>
      </c>
    </row>
    <row r="9" spans="1:23" ht="15.75" x14ac:dyDescent="0.25">
      <c r="A9" s="41" t="s">
        <v>5</v>
      </c>
      <c r="B9" s="42">
        <v>2124073768</v>
      </c>
      <c r="C9" s="43">
        <v>113888</v>
      </c>
      <c r="D9" s="47">
        <v>226</v>
      </c>
      <c r="E9" s="3">
        <f t="shared" si="0"/>
        <v>15.820000000000002</v>
      </c>
      <c r="F9" s="3">
        <f t="shared" si="1"/>
        <v>3.1640000000000006</v>
      </c>
      <c r="G9" s="20"/>
      <c r="H9" s="3">
        <f t="shared" si="2"/>
        <v>40.68</v>
      </c>
      <c r="I9" s="3">
        <f t="shared" si="3"/>
        <v>12.203999999999999</v>
      </c>
      <c r="J9" s="3"/>
      <c r="K9" s="3">
        <f t="shared" si="4"/>
        <v>124.30000000000001</v>
      </c>
      <c r="L9" s="3">
        <f t="shared" si="5"/>
        <v>62.150000000000006</v>
      </c>
      <c r="M9" s="3">
        <f t="shared" si="5"/>
        <v>31.075000000000003</v>
      </c>
      <c r="N9" s="3"/>
      <c r="O9" s="3">
        <f t="shared" si="6"/>
        <v>226</v>
      </c>
      <c r="P9" s="3"/>
      <c r="Q9" s="3">
        <f t="shared" si="7"/>
        <v>180.8</v>
      </c>
      <c r="R9" s="3">
        <f t="shared" si="8"/>
        <v>90.4</v>
      </c>
      <c r="S9" s="3">
        <f t="shared" si="8"/>
        <v>45.2</v>
      </c>
      <c r="T9" s="3">
        <v>2</v>
      </c>
      <c r="U9" s="3">
        <v>1</v>
      </c>
      <c r="V9" s="20"/>
      <c r="W9" s="3">
        <f t="shared" si="9"/>
        <v>1138.8800000000001</v>
      </c>
    </row>
    <row r="10" spans="1:23" ht="15.75" x14ac:dyDescent="0.25">
      <c r="A10" s="41" t="s">
        <v>6</v>
      </c>
      <c r="B10" s="42">
        <v>6215897</v>
      </c>
      <c r="C10" s="43">
        <v>915</v>
      </c>
      <c r="D10" s="47">
        <v>3</v>
      </c>
      <c r="E10" s="3">
        <f t="shared" si="0"/>
        <v>0.21000000000000002</v>
      </c>
      <c r="F10" s="3">
        <f t="shared" si="1"/>
        <v>4.200000000000001E-2</v>
      </c>
      <c r="G10" s="20"/>
      <c r="H10" s="3">
        <f t="shared" si="2"/>
        <v>0.54</v>
      </c>
      <c r="I10" s="3">
        <f t="shared" si="3"/>
        <v>0.16200000000000001</v>
      </c>
      <c r="J10" s="3"/>
      <c r="K10" s="3">
        <f t="shared" si="4"/>
        <v>1.6500000000000001</v>
      </c>
      <c r="L10" s="3">
        <f t="shared" si="5"/>
        <v>0.82500000000000007</v>
      </c>
      <c r="M10" s="3">
        <f t="shared" si="5"/>
        <v>0.41250000000000003</v>
      </c>
      <c r="N10" s="3"/>
      <c r="O10" s="3">
        <f t="shared" si="6"/>
        <v>3</v>
      </c>
      <c r="P10" s="3"/>
      <c r="Q10" s="3">
        <f t="shared" si="7"/>
        <v>2.4000000000000004</v>
      </c>
      <c r="R10" s="3">
        <f t="shared" si="8"/>
        <v>1.2000000000000002</v>
      </c>
      <c r="S10" s="3">
        <f t="shared" si="8"/>
        <v>0.60000000000000009</v>
      </c>
      <c r="T10" s="3"/>
      <c r="U10" s="3"/>
      <c r="V10" s="20"/>
      <c r="W10" s="3">
        <f t="shared" si="9"/>
        <v>9.15</v>
      </c>
    </row>
    <row r="11" spans="1:23" ht="15.75" x14ac:dyDescent="0.25">
      <c r="A11" s="41" t="s">
        <v>7</v>
      </c>
      <c r="B11" s="42">
        <v>1312504</v>
      </c>
      <c r="C11" s="43">
        <v>265</v>
      </c>
      <c r="D11" s="47">
        <v>0</v>
      </c>
      <c r="E11" s="3">
        <f t="shared" si="0"/>
        <v>0</v>
      </c>
      <c r="F11" s="3">
        <f t="shared" si="1"/>
        <v>0</v>
      </c>
      <c r="G11" s="20"/>
      <c r="H11" s="3">
        <f t="shared" si="2"/>
        <v>0</v>
      </c>
      <c r="I11" s="3">
        <f t="shared" si="3"/>
        <v>0</v>
      </c>
      <c r="J11" s="3"/>
      <c r="K11" s="3">
        <f t="shared" si="4"/>
        <v>0</v>
      </c>
      <c r="L11" s="3">
        <f t="shared" si="5"/>
        <v>0</v>
      </c>
      <c r="M11" s="3">
        <f t="shared" si="5"/>
        <v>0</v>
      </c>
      <c r="N11" s="3"/>
      <c r="O11" s="3">
        <f t="shared" si="6"/>
        <v>0</v>
      </c>
      <c r="P11" s="3"/>
      <c r="Q11" s="3">
        <f t="shared" si="7"/>
        <v>0</v>
      </c>
      <c r="R11" s="3">
        <f t="shared" si="8"/>
        <v>0</v>
      </c>
      <c r="S11" s="3">
        <f t="shared" si="8"/>
        <v>0</v>
      </c>
      <c r="T11" s="3"/>
      <c r="U11" s="3"/>
      <c r="V11" s="20"/>
      <c r="W11" s="3">
        <f t="shared" si="9"/>
        <v>2.65</v>
      </c>
    </row>
    <row r="12" spans="1:23" ht="30" x14ac:dyDescent="0.25">
      <c r="A12" s="41" t="s">
        <v>8</v>
      </c>
      <c r="B12" s="42">
        <v>295532</v>
      </c>
      <c r="C12" s="43">
        <v>259</v>
      </c>
      <c r="D12" s="47">
        <v>0</v>
      </c>
      <c r="E12" s="3">
        <f t="shared" si="0"/>
        <v>0</v>
      </c>
      <c r="F12" s="3">
        <f t="shared" si="1"/>
        <v>0</v>
      </c>
      <c r="G12" s="20"/>
      <c r="H12" s="3">
        <f t="shared" si="2"/>
        <v>0</v>
      </c>
      <c r="I12" s="3">
        <f t="shared" si="3"/>
        <v>0</v>
      </c>
      <c r="J12" s="3"/>
      <c r="K12" s="3">
        <f t="shared" si="4"/>
        <v>0</v>
      </c>
      <c r="L12" s="3">
        <f t="shared" si="5"/>
        <v>0</v>
      </c>
      <c r="M12" s="3">
        <f t="shared" si="5"/>
        <v>0</v>
      </c>
      <c r="N12" s="3"/>
      <c r="O12" s="3">
        <f t="shared" si="6"/>
        <v>0</v>
      </c>
      <c r="P12" s="3"/>
      <c r="Q12" s="3">
        <f t="shared" si="7"/>
        <v>0</v>
      </c>
      <c r="R12" s="3">
        <f t="shared" si="8"/>
        <v>0</v>
      </c>
      <c r="S12" s="3">
        <f t="shared" si="8"/>
        <v>0</v>
      </c>
      <c r="T12" s="3"/>
      <c r="U12" s="3"/>
      <c r="V12" s="20"/>
      <c r="W12" s="3">
        <f t="shared" si="9"/>
        <v>2.59</v>
      </c>
    </row>
    <row r="13" spans="1:23" ht="15.75" x14ac:dyDescent="0.25">
      <c r="A13" s="41" t="s">
        <v>9</v>
      </c>
      <c r="B13" s="42">
        <v>44934847</v>
      </c>
      <c r="C13" s="43">
        <v>3585</v>
      </c>
      <c r="D13" s="47">
        <v>11</v>
      </c>
      <c r="E13" s="3">
        <f t="shared" si="0"/>
        <v>0.77</v>
      </c>
      <c r="F13" s="3">
        <f t="shared" si="1"/>
        <v>0.15400000000000003</v>
      </c>
      <c r="G13" s="20"/>
      <c r="H13" s="3">
        <f t="shared" si="2"/>
        <v>1.98</v>
      </c>
      <c r="I13" s="3">
        <f t="shared" si="3"/>
        <v>0.59399999999999997</v>
      </c>
      <c r="J13" s="3"/>
      <c r="K13" s="3">
        <f t="shared" si="4"/>
        <v>6.0500000000000007</v>
      </c>
      <c r="L13" s="3">
        <f t="shared" si="5"/>
        <v>3.0250000000000004</v>
      </c>
      <c r="M13" s="3">
        <f t="shared" si="5"/>
        <v>1.5125000000000002</v>
      </c>
      <c r="N13" s="3"/>
      <c r="O13" s="3">
        <f t="shared" si="6"/>
        <v>11</v>
      </c>
      <c r="P13" s="3"/>
      <c r="Q13" s="3">
        <f t="shared" si="7"/>
        <v>8.8000000000000007</v>
      </c>
      <c r="R13" s="3">
        <f t="shared" si="8"/>
        <v>4.4000000000000004</v>
      </c>
      <c r="S13" s="3">
        <f t="shared" si="8"/>
        <v>2.2000000000000002</v>
      </c>
      <c r="T13" s="3">
        <v>2</v>
      </c>
      <c r="U13" s="3">
        <v>1</v>
      </c>
      <c r="V13" s="20"/>
      <c r="W13" s="3">
        <f t="shared" si="9"/>
        <v>35.85</v>
      </c>
    </row>
    <row r="14" spans="1:23" ht="15.75" x14ac:dyDescent="0.25">
      <c r="A14" s="41" t="s">
        <v>10</v>
      </c>
      <c r="B14" s="42">
        <v>2520619</v>
      </c>
      <c r="C14" s="43">
        <v>944</v>
      </c>
      <c r="D14" s="47">
        <v>2</v>
      </c>
      <c r="E14" s="3">
        <f t="shared" si="0"/>
        <v>0.14000000000000001</v>
      </c>
      <c r="F14" s="3">
        <f t="shared" si="1"/>
        <v>2.8000000000000004E-2</v>
      </c>
      <c r="G14" s="20"/>
      <c r="H14" s="3">
        <f t="shared" si="2"/>
        <v>0.36</v>
      </c>
      <c r="I14" s="3">
        <f t="shared" si="3"/>
        <v>0.108</v>
      </c>
      <c r="J14" s="3"/>
      <c r="K14" s="3">
        <f t="shared" si="4"/>
        <v>1.1000000000000001</v>
      </c>
      <c r="L14" s="3">
        <f t="shared" si="5"/>
        <v>0.55000000000000004</v>
      </c>
      <c r="M14" s="3">
        <f t="shared" si="5"/>
        <v>0.27500000000000002</v>
      </c>
      <c r="N14" s="3"/>
      <c r="O14" s="3">
        <f t="shared" si="6"/>
        <v>2</v>
      </c>
      <c r="P14" s="3"/>
      <c r="Q14" s="3">
        <f t="shared" si="7"/>
        <v>1.6</v>
      </c>
      <c r="R14" s="3">
        <f t="shared" si="8"/>
        <v>0.8</v>
      </c>
      <c r="S14" s="3">
        <f t="shared" si="8"/>
        <v>0.4</v>
      </c>
      <c r="T14" s="3">
        <v>1</v>
      </c>
      <c r="U14" s="3"/>
      <c r="V14" s="20"/>
      <c r="W14" s="3">
        <f t="shared" si="9"/>
        <v>9.44</v>
      </c>
    </row>
    <row r="15" spans="1:23" ht="15.75" x14ac:dyDescent="0.25">
      <c r="A15" s="41" t="s">
        <v>11</v>
      </c>
      <c r="B15" s="42">
        <v>309619229</v>
      </c>
      <c r="C15" s="43">
        <v>18952</v>
      </c>
      <c r="D15" s="47">
        <v>51</v>
      </c>
      <c r="E15" s="3">
        <f t="shared" si="0"/>
        <v>3.5700000000000003</v>
      </c>
      <c r="F15" s="3">
        <f t="shared" si="1"/>
        <v>0.71400000000000008</v>
      </c>
      <c r="G15" s="20"/>
      <c r="H15" s="3">
        <f t="shared" si="2"/>
        <v>9.18</v>
      </c>
      <c r="I15" s="3">
        <f t="shared" si="3"/>
        <v>2.754</v>
      </c>
      <c r="J15" s="3"/>
      <c r="K15" s="3">
        <f t="shared" si="4"/>
        <v>28.05</v>
      </c>
      <c r="L15" s="3">
        <f t="shared" si="5"/>
        <v>14.025</v>
      </c>
      <c r="M15" s="3">
        <f t="shared" si="5"/>
        <v>7.0125000000000002</v>
      </c>
      <c r="N15" s="3"/>
      <c r="O15" s="3">
        <f t="shared" si="6"/>
        <v>51</v>
      </c>
      <c r="P15" s="3"/>
      <c r="Q15" s="3">
        <f t="shared" si="7"/>
        <v>40.800000000000004</v>
      </c>
      <c r="R15" s="3">
        <f t="shared" si="8"/>
        <v>20.400000000000002</v>
      </c>
      <c r="S15" s="3">
        <f t="shared" si="8"/>
        <v>10.200000000000001</v>
      </c>
      <c r="T15" s="3">
        <v>1</v>
      </c>
      <c r="U15" s="3">
        <v>1</v>
      </c>
      <c r="V15" s="20"/>
      <c r="W15" s="3">
        <f t="shared" si="9"/>
        <v>189.52</v>
      </c>
    </row>
    <row r="16" spans="1:23" ht="15.75" x14ac:dyDescent="0.25">
      <c r="A16" s="41" t="s">
        <v>12</v>
      </c>
      <c r="B16" s="42">
        <v>90423785</v>
      </c>
      <c r="C16" s="43">
        <v>13856</v>
      </c>
      <c r="D16" s="47">
        <v>36</v>
      </c>
      <c r="E16" s="3">
        <f t="shared" si="0"/>
        <v>2.5200000000000005</v>
      </c>
      <c r="F16" s="3">
        <f t="shared" si="1"/>
        <v>0.50400000000000011</v>
      </c>
      <c r="G16" s="20"/>
      <c r="H16" s="3">
        <f t="shared" si="2"/>
        <v>6.4799999999999995</v>
      </c>
      <c r="I16" s="3">
        <f t="shared" si="3"/>
        <v>1.9439999999999997</v>
      </c>
      <c r="J16" s="3"/>
      <c r="K16" s="3">
        <f t="shared" si="4"/>
        <v>19.8</v>
      </c>
      <c r="L16" s="3">
        <f t="shared" si="5"/>
        <v>9.9</v>
      </c>
      <c r="M16" s="3">
        <f t="shared" si="5"/>
        <v>4.95</v>
      </c>
      <c r="N16" s="3"/>
      <c r="O16" s="3">
        <f t="shared" si="6"/>
        <v>36</v>
      </c>
      <c r="P16" s="3"/>
      <c r="Q16" s="3">
        <f t="shared" si="7"/>
        <v>28.8</v>
      </c>
      <c r="R16" s="3">
        <f t="shared" si="8"/>
        <v>14.4</v>
      </c>
      <c r="S16" s="3">
        <f t="shared" si="8"/>
        <v>7.2</v>
      </c>
      <c r="T16" s="3"/>
      <c r="U16" s="3"/>
      <c r="V16" s="20"/>
      <c r="W16" s="3">
        <f t="shared" si="9"/>
        <v>138.56</v>
      </c>
    </row>
    <row r="17" spans="1:23" ht="15.75" x14ac:dyDescent="0.25">
      <c r="A17" s="41" t="s">
        <v>13</v>
      </c>
      <c r="B17" s="42">
        <v>188332883</v>
      </c>
      <c r="C17" s="43">
        <v>14810</v>
      </c>
      <c r="D17" s="47">
        <v>38</v>
      </c>
      <c r="E17" s="3">
        <f t="shared" si="0"/>
        <v>2.66</v>
      </c>
      <c r="F17" s="3">
        <f t="shared" si="1"/>
        <v>0.53200000000000003</v>
      </c>
      <c r="G17" s="20"/>
      <c r="H17" s="3">
        <f t="shared" si="2"/>
        <v>6.84</v>
      </c>
      <c r="I17" s="3">
        <f t="shared" si="3"/>
        <v>2.052</v>
      </c>
      <c r="J17" s="3"/>
      <c r="K17" s="3">
        <f t="shared" si="4"/>
        <v>20.900000000000002</v>
      </c>
      <c r="L17" s="3">
        <f t="shared" si="5"/>
        <v>10.450000000000001</v>
      </c>
      <c r="M17" s="3">
        <f t="shared" si="5"/>
        <v>5.2250000000000005</v>
      </c>
      <c r="N17" s="3"/>
      <c r="O17" s="3">
        <f t="shared" si="6"/>
        <v>38</v>
      </c>
      <c r="P17" s="3"/>
      <c r="Q17" s="3">
        <f t="shared" si="7"/>
        <v>30.400000000000002</v>
      </c>
      <c r="R17" s="3">
        <f t="shared" si="8"/>
        <v>15.200000000000001</v>
      </c>
      <c r="S17" s="3">
        <f t="shared" si="8"/>
        <v>7.6000000000000005</v>
      </c>
      <c r="T17" s="3"/>
      <c r="U17" s="3"/>
      <c r="V17" s="20"/>
      <c r="W17" s="3">
        <f t="shared" si="9"/>
        <v>148.1</v>
      </c>
    </row>
    <row r="18" spans="1:23" ht="30" x14ac:dyDescent="0.25">
      <c r="A18" s="41" t="s">
        <v>89</v>
      </c>
      <c r="B18" s="42">
        <v>3781715</v>
      </c>
      <c r="C18" s="43">
        <v>1463</v>
      </c>
      <c r="D18" s="47">
        <v>2</v>
      </c>
      <c r="E18" s="3">
        <f t="shared" si="0"/>
        <v>0.14000000000000001</v>
      </c>
      <c r="F18" s="3">
        <f t="shared" si="1"/>
        <v>2.8000000000000004E-2</v>
      </c>
      <c r="G18" s="20"/>
      <c r="H18" s="3">
        <f t="shared" si="2"/>
        <v>0.36</v>
      </c>
      <c r="I18" s="3">
        <f t="shared" si="3"/>
        <v>0.108</v>
      </c>
      <c r="J18" s="3"/>
      <c r="K18" s="3">
        <f t="shared" si="4"/>
        <v>1.1000000000000001</v>
      </c>
      <c r="L18" s="3">
        <f t="shared" si="5"/>
        <v>0.55000000000000004</v>
      </c>
      <c r="M18" s="3">
        <f t="shared" si="5"/>
        <v>0.27500000000000002</v>
      </c>
      <c r="N18" s="3"/>
      <c r="O18" s="3">
        <f t="shared" si="6"/>
        <v>2</v>
      </c>
      <c r="P18" s="3"/>
      <c r="Q18" s="3">
        <f t="shared" si="7"/>
        <v>1.6</v>
      </c>
      <c r="R18" s="3">
        <f t="shared" si="8"/>
        <v>0.8</v>
      </c>
      <c r="S18" s="3">
        <f t="shared" si="8"/>
        <v>0.4</v>
      </c>
      <c r="T18" s="3"/>
      <c r="U18" s="3"/>
      <c r="V18" s="20"/>
      <c r="W18" s="3">
        <f t="shared" si="9"/>
        <v>14.63</v>
      </c>
    </row>
    <row r="19" spans="1:23" ht="30" x14ac:dyDescent="0.25">
      <c r="A19" s="41" t="s">
        <v>103</v>
      </c>
      <c r="B19" s="42">
        <v>7727208</v>
      </c>
      <c r="C19" s="43">
        <v>1781</v>
      </c>
      <c r="D19" s="47">
        <v>3</v>
      </c>
      <c r="E19" s="3">
        <f t="shared" si="0"/>
        <v>0.21000000000000002</v>
      </c>
      <c r="F19" s="3">
        <f t="shared" si="1"/>
        <v>4.200000000000001E-2</v>
      </c>
      <c r="G19" s="20"/>
      <c r="H19" s="3">
        <f t="shared" si="2"/>
        <v>0.54</v>
      </c>
      <c r="I19" s="3">
        <f t="shared" si="3"/>
        <v>0.16200000000000001</v>
      </c>
      <c r="J19" s="3"/>
      <c r="K19" s="3">
        <f t="shared" si="4"/>
        <v>1.6500000000000001</v>
      </c>
      <c r="L19" s="3">
        <f t="shared" si="5"/>
        <v>0.82500000000000007</v>
      </c>
      <c r="M19" s="3">
        <f t="shared" si="5"/>
        <v>0.41250000000000003</v>
      </c>
      <c r="N19" s="3"/>
      <c r="O19" s="3">
        <f t="shared" si="6"/>
        <v>3</v>
      </c>
      <c r="P19" s="3"/>
      <c r="Q19" s="3">
        <f t="shared" si="7"/>
        <v>2.4000000000000004</v>
      </c>
      <c r="R19" s="3">
        <f t="shared" si="8"/>
        <v>1.2000000000000002</v>
      </c>
      <c r="S19" s="3">
        <f t="shared" si="8"/>
        <v>0.60000000000000009</v>
      </c>
      <c r="T19" s="3">
        <v>2</v>
      </c>
      <c r="U19" s="3">
        <v>1</v>
      </c>
      <c r="V19" s="20"/>
      <c r="W19" s="3">
        <f t="shared" si="9"/>
        <v>17.809999999999999</v>
      </c>
    </row>
    <row r="20" spans="1:23" ht="15.75" x14ac:dyDescent="0.25">
      <c r="A20" s="41" t="s">
        <v>90</v>
      </c>
      <c r="B20" s="42">
        <v>11294939</v>
      </c>
      <c r="C20" s="43">
        <v>3344</v>
      </c>
      <c r="D20" s="47">
        <v>6</v>
      </c>
      <c r="E20" s="3">
        <f t="shared" si="0"/>
        <v>0.42000000000000004</v>
      </c>
      <c r="F20" s="3">
        <f t="shared" si="1"/>
        <v>8.4000000000000019E-2</v>
      </c>
      <c r="G20" s="20"/>
      <c r="H20" s="3">
        <f t="shared" si="2"/>
        <v>1.08</v>
      </c>
      <c r="I20" s="3">
        <f t="shared" si="3"/>
        <v>0.32400000000000001</v>
      </c>
      <c r="J20" s="3"/>
      <c r="K20" s="3">
        <f t="shared" si="4"/>
        <v>3.3000000000000003</v>
      </c>
      <c r="L20" s="3">
        <f t="shared" ref="L20:M35" si="10">K20*0.5</f>
        <v>1.6500000000000001</v>
      </c>
      <c r="M20" s="3">
        <f t="shared" si="10"/>
        <v>0.82500000000000007</v>
      </c>
      <c r="N20" s="3"/>
      <c r="O20" s="3">
        <f t="shared" si="6"/>
        <v>6</v>
      </c>
      <c r="P20" s="3"/>
      <c r="Q20" s="3">
        <f t="shared" si="7"/>
        <v>4.8000000000000007</v>
      </c>
      <c r="R20" s="3">
        <f t="shared" ref="R20:S35" si="11">Q20*0.5</f>
        <v>2.4000000000000004</v>
      </c>
      <c r="S20" s="3">
        <f t="shared" si="11"/>
        <v>1.2000000000000002</v>
      </c>
      <c r="T20" s="3">
        <v>1</v>
      </c>
      <c r="U20" s="3"/>
      <c r="V20" s="20"/>
      <c r="W20" s="3">
        <f t="shared" si="9"/>
        <v>33.44</v>
      </c>
    </row>
    <row r="21" spans="1:23" ht="15.75" x14ac:dyDescent="0.25">
      <c r="A21" s="41" t="s">
        <v>87</v>
      </c>
      <c r="B21" s="42">
        <v>347199791</v>
      </c>
      <c r="C21" s="43">
        <v>43716</v>
      </c>
      <c r="D21" s="47">
        <v>103</v>
      </c>
      <c r="E21" s="3">
        <f t="shared" si="0"/>
        <v>7.2100000000000009</v>
      </c>
      <c r="F21" s="3">
        <f t="shared" si="1"/>
        <v>1.4420000000000002</v>
      </c>
      <c r="G21" s="20"/>
      <c r="H21" s="3">
        <f t="shared" si="2"/>
        <v>18.54</v>
      </c>
      <c r="I21" s="3">
        <f t="shared" si="3"/>
        <v>5.5619999999999994</v>
      </c>
      <c r="J21" s="3"/>
      <c r="K21" s="3">
        <f t="shared" si="4"/>
        <v>56.650000000000006</v>
      </c>
      <c r="L21" s="3">
        <f t="shared" si="10"/>
        <v>28.325000000000003</v>
      </c>
      <c r="M21" s="3">
        <f t="shared" si="10"/>
        <v>14.162500000000001</v>
      </c>
      <c r="N21" s="3"/>
      <c r="O21" s="3">
        <f t="shared" si="6"/>
        <v>103</v>
      </c>
      <c r="P21" s="3"/>
      <c r="Q21" s="3">
        <f t="shared" si="7"/>
        <v>82.4</v>
      </c>
      <c r="R21" s="3">
        <f t="shared" si="11"/>
        <v>41.2</v>
      </c>
      <c r="S21" s="3">
        <f t="shared" si="11"/>
        <v>20.6</v>
      </c>
      <c r="T21" s="3"/>
      <c r="U21" s="3"/>
      <c r="V21" s="20"/>
      <c r="W21" s="3">
        <f t="shared" si="9"/>
        <v>437.16</v>
      </c>
    </row>
    <row r="22" spans="1:23" ht="15.75" x14ac:dyDescent="0.25">
      <c r="A22" s="41" t="s">
        <v>14</v>
      </c>
      <c r="B22" s="42">
        <v>76656100</v>
      </c>
      <c r="C22" s="43">
        <v>10634</v>
      </c>
      <c r="D22" s="47">
        <v>32</v>
      </c>
      <c r="E22" s="3">
        <f t="shared" si="0"/>
        <v>2.2400000000000002</v>
      </c>
      <c r="F22" s="3">
        <f t="shared" si="1"/>
        <v>0.44800000000000006</v>
      </c>
      <c r="G22" s="20"/>
      <c r="H22" s="3">
        <f t="shared" si="2"/>
        <v>5.76</v>
      </c>
      <c r="I22" s="3">
        <f t="shared" si="3"/>
        <v>1.728</v>
      </c>
      <c r="J22" s="3"/>
      <c r="K22" s="3">
        <f t="shared" si="4"/>
        <v>17.600000000000001</v>
      </c>
      <c r="L22" s="3">
        <f t="shared" si="10"/>
        <v>8.8000000000000007</v>
      </c>
      <c r="M22" s="3">
        <f t="shared" si="10"/>
        <v>4.4000000000000004</v>
      </c>
      <c r="N22" s="3"/>
      <c r="O22" s="3">
        <f t="shared" si="6"/>
        <v>32</v>
      </c>
      <c r="P22" s="3"/>
      <c r="Q22" s="3">
        <f t="shared" si="7"/>
        <v>25.6</v>
      </c>
      <c r="R22" s="3">
        <f t="shared" si="11"/>
        <v>12.8</v>
      </c>
      <c r="S22" s="3">
        <f t="shared" si="11"/>
        <v>6.4</v>
      </c>
      <c r="T22" s="3"/>
      <c r="U22" s="3"/>
      <c r="V22" s="20"/>
      <c r="W22" s="3">
        <f t="shared" si="9"/>
        <v>106.34</v>
      </c>
    </row>
    <row r="23" spans="1:23" ht="30" x14ac:dyDescent="0.25">
      <c r="A23" s="41" t="s">
        <v>91</v>
      </c>
      <c r="B23" s="42">
        <v>21003360</v>
      </c>
      <c r="C23" s="43">
        <v>3272</v>
      </c>
      <c r="D23" s="47">
        <v>4</v>
      </c>
      <c r="E23" s="3">
        <f t="shared" si="0"/>
        <v>0.28000000000000003</v>
      </c>
      <c r="F23" s="3">
        <f t="shared" si="1"/>
        <v>5.6000000000000008E-2</v>
      </c>
      <c r="G23" s="20"/>
      <c r="H23" s="3">
        <f t="shared" si="2"/>
        <v>0.72</v>
      </c>
      <c r="I23" s="3">
        <f t="shared" si="3"/>
        <v>0.216</v>
      </c>
      <c r="J23" s="3"/>
      <c r="K23" s="3">
        <f t="shared" si="4"/>
        <v>2.2000000000000002</v>
      </c>
      <c r="L23" s="3">
        <f t="shared" si="10"/>
        <v>1.1000000000000001</v>
      </c>
      <c r="M23" s="3">
        <f t="shared" si="10"/>
        <v>0.55000000000000004</v>
      </c>
      <c r="N23" s="3"/>
      <c r="O23" s="3">
        <f t="shared" si="6"/>
        <v>4</v>
      </c>
      <c r="P23" s="3"/>
      <c r="Q23" s="3">
        <f t="shared" si="7"/>
        <v>3.2</v>
      </c>
      <c r="R23" s="3">
        <f t="shared" si="11"/>
        <v>1.6</v>
      </c>
      <c r="S23" s="3">
        <f t="shared" si="11"/>
        <v>0.8</v>
      </c>
      <c r="T23" s="3"/>
      <c r="U23" s="3"/>
      <c r="V23" s="20"/>
      <c r="W23" s="3">
        <f t="shared" si="9"/>
        <v>32.72</v>
      </c>
    </row>
    <row r="24" spans="1:23" ht="15.75" x14ac:dyDescent="0.25">
      <c r="A24" s="41" t="s">
        <v>15</v>
      </c>
      <c r="B24" s="42">
        <v>67412581</v>
      </c>
      <c r="C24" s="43">
        <v>16976</v>
      </c>
      <c r="D24" s="47">
        <v>27</v>
      </c>
      <c r="E24" s="3">
        <f t="shared" si="0"/>
        <v>1.8900000000000001</v>
      </c>
      <c r="F24" s="3">
        <f t="shared" si="1"/>
        <v>0.37800000000000006</v>
      </c>
      <c r="G24" s="20"/>
      <c r="H24" s="3">
        <f t="shared" si="2"/>
        <v>4.8599999999999994</v>
      </c>
      <c r="I24" s="3">
        <f t="shared" si="3"/>
        <v>1.4579999999999997</v>
      </c>
      <c r="J24" s="3"/>
      <c r="K24" s="3">
        <f t="shared" si="4"/>
        <v>14.850000000000001</v>
      </c>
      <c r="L24" s="3">
        <f t="shared" si="10"/>
        <v>7.4250000000000007</v>
      </c>
      <c r="M24" s="3">
        <f t="shared" si="10"/>
        <v>3.7125000000000004</v>
      </c>
      <c r="N24" s="3"/>
      <c r="O24" s="3">
        <f t="shared" si="6"/>
        <v>27</v>
      </c>
      <c r="P24" s="3"/>
      <c r="Q24" s="3">
        <f t="shared" si="7"/>
        <v>21.6</v>
      </c>
      <c r="R24" s="3">
        <f t="shared" si="11"/>
        <v>10.8</v>
      </c>
      <c r="S24" s="3">
        <f t="shared" si="11"/>
        <v>5.4</v>
      </c>
      <c r="T24" s="3">
        <v>2</v>
      </c>
      <c r="U24" s="3">
        <v>1</v>
      </c>
      <c r="V24" s="20"/>
      <c r="W24" s="3">
        <f t="shared" si="9"/>
        <v>169.76</v>
      </c>
    </row>
    <row r="25" spans="1:23" ht="15.75" x14ac:dyDescent="0.25">
      <c r="A25" s="41" t="s">
        <v>16</v>
      </c>
      <c r="B25" s="42">
        <v>318923187</v>
      </c>
      <c r="C25" s="43">
        <v>33121</v>
      </c>
      <c r="D25" s="47">
        <v>76</v>
      </c>
      <c r="E25" s="3">
        <f t="shared" si="0"/>
        <v>5.32</v>
      </c>
      <c r="F25" s="3">
        <f t="shared" si="1"/>
        <v>1.0640000000000001</v>
      </c>
      <c r="G25" s="20"/>
      <c r="H25" s="3">
        <f t="shared" si="2"/>
        <v>13.68</v>
      </c>
      <c r="I25" s="3">
        <f t="shared" si="3"/>
        <v>4.1040000000000001</v>
      </c>
      <c r="J25" s="3"/>
      <c r="K25" s="3">
        <f t="shared" si="4"/>
        <v>41.800000000000004</v>
      </c>
      <c r="L25" s="3">
        <f t="shared" si="10"/>
        <v>20.900000000000002</v>
      </c>
      <c r="M25" s="3">
        <f t="shared" si="10"/>
        <v>10.450000000000001</v>
      </c>
      <c r="N25" s="3"/>
      <c r="O25" s="3">
        <f t="shared" si="6"/>
        <v>76</v>
      </c>
      <c r="P25" s="3"/>
      <c r="Q25" s="3">
        <f t="shared" si="7"/>
        <v>60.800000000000004</v>
      </c>
      <c r="R25" s="3">
        <f t="shared" si="11"/>
        <v>30.400000000000002</v>
      </c>
      <c r="S25" s="3">
        <f t="shared" si="11"/>
        <v>15.200000000000001</v>
      </c>
      <c r="T25" s="3">
        <v>1</v>
      </c>
      <c r="U25" s="3">
        <v>1</v>
      </c>
      <c r="V25" s="20"/>
      <c r="W25" s="3">
        <f t="shared" si="9"/>
        <v>331.21</v>
      </c>
    </row>
    <row r="26" spans="1:23" ht="15.75" x14ac:dyDescent="0.25">
      <c r="A26" s="41" t="s">
        <v>92</v>
      </c>
      <c r="B26" s="42">
        <v>2614619</v>
      </c>
      <c r="C26" s="43">
        <v>1100</v>
      </c>
      <c r="D26" s="47">
        <v>1</v>
      </c>
      <c r="E26" s="3">
        <f t="shared" si="0"/>
        <v>7.0000000000000007E-2</v>
      </c>
      <c r="F26" s="3">
        <f t="shared" si="1"/>
        <v>1.4000000000000002E-2</v>
      </c>
      <c r="G26" s="20"/>
      <c r="H26" s="3">
        <f t="shared" si="2"/>
        <v>0.18</v>
      </c>
      <c r="I26" s="3">
        <f t="shared" si="3"/>
        <v>5.3999999999999999E-2</v>
      </c>
      <c r="J26" s="3"/>
      <c r="K26" s="3">
        <f t="shared" si="4"/>
        <v>0.55000000000000004</v>
      </c>
      <c r="L26" s="3">
        <f t="shared" si="10"/>
        <v>0.27500000000000002</v>
      </c>
      <c r="M26" s="3">
        <f t="shared" si="10"/>
        <v>0.13750000000000001</v>
      </c>
      <c r="N26" s="3"/>
      <c r="O26" s="3">
        <f t="shared" si="6"/>
        <v>1</v>
      </c>
      <c r="P26" s="3"/>
      <c r="Q26" s="3">
        <f t="shared" si="7"/>
        <v>0.8</v>
      </c>
      <c r="R26" s="3">
        <f t="shared" si="11"/>
        <v>0.4</v>
      </c>
      <c r="S26" s="3">
        <f t="shared" si="11"/>
        <v>0.2</v>
      </c>
      <c r="T26" s="3"/>
      <c r="U26" s="3"/>
      <c r="V26" s="20"/>
      <c r="W26" s="3">
        <f t="shared" si="9"/>
        <v>11</v>
      </c>
    </row>
    <row r="27" spans="1:23" ht="15.75" x14ac:dyDescent="0.25">
      <c r="A27" s="41" t="s">
        <v>17</v>
      </c>
      <c r="B27" s="42">
        <v>5792103677</v>
      </c>
      <c r="C27" s="43">
        <v>378836</v>
      </c>
      <c r="D27" s="47">
        <v>1006</v>
      </c>
      <c r="E27" s="3">
        <f t="shared" si="0"/>
        <v>70.42</v>
      </c>
      <c r="F27" s="3">
        <f t="shared" si="1"/>
        <v>14.084000000000001</v>
      </c>
      <c r="G27" s="20"/>
      <c r="H27" s="3">
        <f t="shared" si="2"/>
        <v>181.07999999999998</v>
      </c>
      <c r="I27" s="3">
        <f t="shared" si="3"/>
        <v>54.323999999999991</v>
      </c>
      <c r="J27" s="3"/>
      <c r="K27" s="3">
        <f t="shared" si="4"/>
        <v>553.30000000000007</v>
      </c>
      <c r="L27" s="3">
        <f t="shared" si="10"/>
        <v>276.65000000000003</v>
      </c>
      <c r="M27" s="3">
        <f t="shared" si="10"/>
        <v>138.32500000000002</v>
      </c>
      <c r="N27" s="3"/>
      <c r="O27" s="3">
        <f t="shared" si="6"/>
        <v>1006</v>
      </c>
      <c r="P27" s="3"/>
      <c r="Q27" s="3">
        <f t="shared" si="7"/>
        <v>804.80000000000007</v>
      </c>
      <c r="R27" s="3">
        <f t="shared" si="11"/>
        <v>402.40000000000003</v>
      </c>
      <c r="S27" s="3">
        <f t="shared" si="11"/>
        <v>201.20000000000002</v>
      </c>
      <c r="T27" s="3">
        <v>1</v>
      </c>
      <c r="U27" s="3"/>
      <c r="V27" s="20"/>
      <c r="W27" s="3">
        <f t="shared" si="9"/>
        <v>3788.36</v>
      </c>
    </row>
    <row r="28" spans="1:23" ht="15.75" x14ac:dyDescent="0.25">
      <c r="A28" s="41" t="s">
        <v>18</v>
      </c>
      <c r="B28" s="42">
        <v>212901083</v>
      </c>
      <c r="C28" s="43">
        <v>37556</v>
      </c>
      <c r="D28" s="47">
        <v>81</v>
      </c>
      <c r="E28" s="3">
        <f t="shared" si="0"/>
        <v>5.6700000000000008</v>
      </c>
      <c r="F28" s="3">
        <f t="shared" si="1"/>
        <v>1.1340000000000001</v>
      </c>
      <c r="G28" s="20"/>
      <c r="H28" s="3">
        <f t="shared" si="2"/>
        <v>14.58</v>
      </c>
      <c r="I28" s="3">
        <f t="shared" si="3"/>
        <v>4.3739999999999997</v>
      </c>
      <c r="J28" s="3"/>
      <c r="K28" s="3">
        <f t="shared" si="4"/>
        <v>44.550000000000004</v>
      </c>
      <c r="L28" s="3">
        <f t="shared" si="10"/>
        <v>22.275000000000002</v>
      </c>
      <c r="M28" s="3">
        <f t="shared" si="10"/>
        <v>11.137500000000001</v>
      </c>
      <c r="N28" s="3"/>
      <c r="O28" s="3">
        <f t="shared" si="6"/>
        <v>81</v>
      </c>
      <c r="P28" s="3"/>
      <c r="Q28" s="3">
        <f t="shared" si="7"/>
        <v>64.8</v>
      </c>
      <c r="R28" s="3">
        <f t="shared" si="11"/>
        <v>32.4</v>
      </c>
      <c r="S28" s="3">
        <f t="shared" si="11"/>
        <v>16.2</v>
      </c>
      <c r="T28" s="3">
        <v>1</v>
      </c>
      <c r="U28" s="3"/>
      <c r="V28" s="20"/>
      <c r="W28" s="3">
        <f t="shared" si="9"/>
        <v>375.56</v>
      </c>
    </row>
    <row r="29" spans="1:23" ht="15.75" x14ac:dyDescent="0.25">
      <c r="A29" s="41" t="s">
        <v>104</v>
      </c>
      <c r="B29" s="42">
        <v>3294479</v>
      </c>
      <c r="C29" s="43">
        <v>730</v>
      </c>
      <c r="D29" s="47">
        <v>2</v>
      </c>
      <c r="E29" s="3">
        <f t="shared" si="0"/>
        <v>0.14000000000000001</v>
      </c>
      <c r="F29" s="3">
        <f t="shared" si="1"/>
        <v>2.8000000000000004E-2</v>
      </c>
      <c r="G29" s="20"/>
      <c r="H29" s="3">
        <f t="shared" si="2"/>
        <v>0.36</v>
      </c>
      <c r="I29" s="3">
        <f t="shared" si="3"/>
        <v>0.108</v>
      </c>
      <c r="J29" s="3"/>
      <c r="K29" s="3">
        <f t="shared" si="4"/>
        <v>1.1000000000000001</v>
      </c>
      <c r="L29" s="3">
        <f t="shared" si="10"/>
        <v>0.55000000000000004</v>
      </c>
      <c r="M29" s="3">
        <f t="shared" si="10"/>
        <v>0.27500000000000002</v>
      </c>
      <c r="N29" s="3"/>
      <c r="O29" s="3">
        <f t="shared" si="6"/>
        <v>2</v>
      </c>
      <c r="P29" s="3"/>
      <c r="Q29" s="3">
        <f t="shared" si="7"/>
        <v>1.6</v>
      </c>
      <c r="R29" s="3">
        <f t="shared" si="11"/>
        <v>0.8</v>
      </c>
      <c r="S29" s="3">
        <f t="shared" si="11"/>
        <v>0.4</v>
      </c>
      <c r="T29" s="3"/>
      <c r="U29" s="3"/>
      <c r="V29" s="20"/>
      <c r="W29" s="3">
        <f t="shared" si="9"/>
        <v>7.3</v>
      </c>
    </row>
    <row r="30" spans="1:23" ht="15.75" x14ac:dyDescent="0.25">
      <c r="A30" s="41" t="s">
        <v>19</v>
      </c>
      <c r="B30" s="42">
        <v>157853001</v>
      </c>
      <c r="C30" s="43">
        <v>18966</v>
      </c>
      <c r="D30" s="47">
        <v>37</v>
      </c>
      <c r="E30" s="3">
        <f t="shared" si="0"/>
        <v>2.5900000000000003</v>
      </c>
      <c r="F30" s="3">
        <f t="shared" si="1"/>
        <v>0.51800000000000013</v>
      </c>
      <c r="G30" s="20"/>
      <c r="H30" s="3">
        <f t="shared" si="2"/>
        <v>6.66</v>
      </c>
      <c r="I30" s="3">
        <f t="shared" si="3"/>
        <v>1.998</v>
      </c>
      <c r="J30" s="3"/>
      <c r="K30" s="3">
        <f t="shared" si="4"/>
        <v>20.350000000000001</v>
      </c>
      <c r="L30" s="3">
        <f t="shared" si="10"/>
        <v>10.175000000000001</v>
      </c>
      <c r="M30" s="3">
        <f t="shared" si="10"/>
        <v>5.0875000000000004</v>
      </c>
      <c r="N30" s="3"/>
      <c r="O30" s="3">
        <f t="shared" si="6"/>
        <v>37</v>
      </c>
      <c r="P30" s="3"/>
      <c r="Q30" s="3">
        <f t="shared" si="7"/>
        <v>29.6</v>
      </c>
      <c r="R30" s="3">
        <f t="shared" si="11"/>
        <v>14.8</v>
      </c>
      <c r="S30" s="3">
        <f t="shared" si="11"/>
        <v>7.4</v>
      </c>
      <c r="T30" s="3">
        <v>1</v>
      </c>
      <c r="U30" s="3"/>
      <c r="V30" s="20"/>
      <c r="W30" s="3">
        <f t="shared" si="9"/>
        <v>189.66</v>
      </c>
    </row>
    <row r="31" spans="1:23" ht="15.75" x14ac:dyDescent="0.25">
      <c r="A31" s="41" t="s">
        <v>20</v>
      </c>
      <c r="B31" s="42">
        <v>114132053</v>
      </c>
      <c r="C31" s="43">
        <v>14395</v>
      </c>
      <c r="D31" s="47">
        <v>41</v>
      </c>
      <c r="E31" s="3">
        <f t="shared" ref="E31:E55" si="12">D31*0.07</f>
        <v>2.87</v>
      </c>
      <c r="F31" s="3">
        <f t="shared" ref="F31:F55" si="13">E31*0.2</f>
        <v>0.57400000000000007</v>
      </c>
      <c r="G31" s="20"/>
      <c r="H31" s="3">
        <f t="shared" ref="H31:H55" si="14">D31*0.18</f>
        <v>7.38</v>
      </c>
      <c r="I31" s="3">
        <f t="shared" ref="I31:I55" si="15">H31*0.3</f>
        <v>2.214</v>
      </c>
      <c r="J31" s="3"/>
      <c r="K31" s="3">
        <f t="shared" ref="K31:K55" si="16">D31*0.55</f>
        <v>22.55</v>
      </c>
      <c r="L31" s="3">
        <f t="shared" si="10"/>
        <v>11.275</v>
      </c>
      <c r="M31" s="3">
        <f t="shared" si="10"/>
        <v>5.6375000000000002</v>
      </c>
      <c r="N31" s="3"/>
      <c r="O31" s="3">
        <f t="shared" ref="O31:O55" si="17">D31</f>
        <v>41</v>
      </c>
      <c r="P31" s="3"/>
      <c r="Q31" s="3">
        <f t="shared" ref="Q31:Q55" si="18">D31*0.8</f>
        <v>32.800000000000004</v>
      </c>
      <c r="R31" s="3">
        <f t="shared" si="11"/>
        <v>16.400000000000002</v>
      </c>
      <c r="S31" s="3">
        <f t="shared" si="11"/>
        <v>8.2000000000000011</v>
      </c>
      <c r="T31" s="3"/>
      <c r="U31" s="3"/>
      <c r="V31" s="20"/>
      <c r="W31" s="3">
        <f t="shared" ref="W31:W55" si="19">C31*0.01</f>
        <v>143.95000000000002</v>
      </c>
    </row>
    <row r="32" spans="1:23" ht="15.75" x14ac:dyDescent="0.25">
      <c r="A32" s="41" t="s">
        <v>21</v>
      </c>
      <c r="B32" s="42">
        <v>264631</v>
      </c>
      <c r="C32" s="43">
        <v>309</v>
      </c>
      <c r="D32" s="47">
        <v>0</v>
      </c>
      <c r="E32" s="3">
        <f t="shared" si="12"/>
        <v>0</v>
      </c>
      <c r="F32" s="3">
        <f t="shared" si="13"/>
        <v>0</v>
      </c>
      <c r="G32" s="20"/>
      <c r="H32" s="3">
        <f t="shared" si="14"/>
        <v>0</v>
      </c>
      <c r="I32" s="3">
        <f t="shared" si="15"/>
        <v>0</v>
      </c>
      <c r="J32" s="3"/>
      <c r="K32" s="3">
        <f t="shared" si="16"/>
        <v>0</v>
      </c>
      <c r="L32" s="3">
        <f t="shared" si="10"/>
        <v>0</v>
      </c>
      <c r="M32" s="3">
        <f t="shared" si="10"/>
        <v>0</v>
      </c>
      <c r="N32" s="3"/>
      <c r="O32" s="3">
        <f t="shared" si="17"/>
        <v>0</v>
      </c>
      <c r="P32" s="3"/>
      <c r="Q32" s="3">
        <f t="shared" si="18"/>
        <v>0</v>
      </c>
      <c r="R32" s="3">
        <f t="shared" si="11"/>
        <v>0</v>
      </c>
      <c r="S32" s="3">
        <f t="shared" si="11"/>
        <v>0</v>
      </c>
      <c r="T32" s="3"/>
      <c r="U32" s="3"/>
      <c r="V32" s="20"/>
      <c r="W32" s="3">
        <f t="shared" si="19"/>
        <v>3.09</v>
      </c>
    </row>
    <row r="33" spans="1:23" ht="15.75" x14ac:dyDescent="0.25">
      <c r="A33" s="41" t="s">
        <v>22</v>
      </c>
      <c r="B33" s="42">
        <v>99609772</v>
      </c>
      <c r="C33" s="43">
        <v>12519</v>
      </c>
      <c r="D33" s="47">
        <v>30</v>
      </c>
      <c r="E33" s="3">
        <f t="shared" si="12"/>
        <v>2.1</v>
      </c>
      <c r="F33" s="3">
        <f t="shared" si="13"/>
        <v>0.42000000000000004</v>
      </c>
      <c r="G33" s="20"/>
      <c r="H33" s="3">
        <f t="shared" si="14"/>
        <v>5.3999999999999995</v>
      </c>
      <c r="I33" s="3">
        <f t="shared" si="15"/>
        <v>1.6199999999999999</v>
      </c>
      <c r="J33" s="3"/>
      <c r="K33" s="3">
        <f t="shared" si="16"/>
        <v>16.5</v>
      </c>
      <c r="L33" s="3">
        <f t="shared" si="10"/>
        <v>8.25</v>
      </c>
      <c r="M33" s="3">
        <f t="shared" si="10"/>
        <v>4.125</v>
      </c>
      <c r="N33" s="3"/>
      <c r="O33" s="3">
        <f t="shared" si="17"/>
        <v>30</v>
      </c>
      <c r="P33" s="3"/>
      <c r="Q33" s="3">
        <f t="shared" si="18"/>
        <v>24</v>
      </c>
      <c r="R33" s="3">
        <f t="shared" si="11"/>
        <v>12</v>
      </c>
      <c r="S33" s="3">
        <f t="shared" si="11"/>
        <v>6</v>
      </c>
      <c r="T33" s="3"/>
      <c r="U33" s="3"/>
      <c r="V33" s="20"/>
      <c r="W33" s="3">
        <f t="shared" si="19"/>
        <v>125.19</v>
      </c>
    </row>
    <row r="34" spans="1:23" ht="15.75" x14ac:dyDescent="0.25">
      <c r="A34" s="41" t="s">
        <v>23</v>
      </c>
      <c r="B34" s="42">
        <v>10221031</v>
      </c>
      <c r="C34" s="43">
        <v>1976</v>
      </c>
      <c r="D34" s="47">
        <v>0</v>
      </c>
      <c r="E34" s="3">
        <f t="shared" si="12"/>
        <v>0</v>
      </c>
      <c r="F34" s="3">
        <f t="shared" si="13"/>
        <v>0</v>
      </c>
      <c r="G34" s="20"/>
      <c r="H34" s="3">
        <f t="shared" si="14"/>
        <v>0</v>
      </c>
      <c r="I34" s="3">
        <f t="shared" si="15"/>
        <v>0</v>
      </c>
      <c r="J34" s="3"/>
      <c r="K34" s="3">
        <f t="shared" si="16"/>
        <v>0</v>
      </c>
      <c r="L34" s="3">
        <f t="shared" si="10"/>
        <v>0</v>
      </c>
      <c r="M34" s="3">
        <f t="shared" si="10"/>
        <v>0</v>
      </c>
      <c r="N34" s="3"/>
      <c r="O34" s="3">
        <f t="shared" si="17"/>
        <v>0</v>
      </c>
      <c r="P34" s="3"/>
      <c r="Q34" s="3">
        <f t="shared" si="18"/>
        <v>0</v>
      </c>
      <c r="R34" s="3">
        <f t="shared" si="11"/>
        <v>0</v>
      </c>
      <c r="S34" s="3">
        <f t="shared" si="11"/>
        <v>0</v>
      </c>
      <c r="T34" s="3"/>
      <c r="U34" s="3"/>
      <c r="V34" s="20"/>
      <c r="W34" s="3">
        <f t="shared" si="19"/>
        <v>19.760000000000002</v>
      </c>
    </row>
    <row r="35" spans="1:23" ht="15.75" x14ac:dyDescent="0.25">
      <c r="A35" s="41" t="s">
        <v>24</v>
      </c>
      <c r="B35" s="42">
        <v>13239163</v>
      </c>
      <c r="C35" s="43">
        <v>2944</v>
      </c>
      <c r="D35" s="47">
        <v>4</v>
      </c>
      <c r="E35" s="3">
        <f t="shared" si="12"/>
        <v>0.28000000000000003</v>
      </c>
      <c r="F35" s="3">
        <f t="shared" si="13"/>
        <v>5.6000000000000008E-2</v>
      </c>
      <c r="G35" s="20"/>
      <c r="H35" s="3">
        <f t="shared" si="14"/>
        <v>0.72</v>
      </c>
      <c r="I35" s="3">
        <f t="shared" si="15"/>
        <v>0.216</v>
      </c>
      <c r="J35" s="3"/>
      <c r="K35" s="3">
        <f t="shared" si="16"/>
        <v>2.2000000000000002</v>
      </c>
      <c r="L35" s="3">
        <f t="shared" si="10"/>
        <v>1.1000000000000001</v>
      </c>
      <c r="M35" s="3">
        <f t="shared" si="10"/>
        <v>0.55000000000000004</v>
      </c>
      <c r="N35" s="3"/>
      <c r="O35" s="3">
        <f t="shared" si="17"/>
        <v>4</v>
      </c>
      <c r="P35" s="3"/>
      <c r="Q35" s="3">
        <f t="shared" si="18"/>
        <v>3.2</v>
      </c>
      <c r="R35" s="3">
        <f t="shared" si="11"/>
        <v>1.6</v>
      </c>
      <c r="S35" s="3">
        <f t="shared" si="11"/>
        <v>0.8</v>
      </c>
      <c r="T35" s="3"/>
      <c r="U35" s="3"/>
      <c r="V35" s="20"/>
      <c r="W35" s="3">
        <f t="shared" si="19"/>
        <v>29.44</v>
      </c>
    </row>
    <row r="36" spans="1:23" ht="15.75" x14ac:dyDescent="0.25">
      <c r="A36" s="41" t="s">
        <v>25</v>
      </c>
      <c r="B36" s="42">
        <v>2679477</v>
      </c>
      <c r="C36" s="43">
        <v>682</v>
      </c>
      <c r="D36" s="47">
        <v>1</v>
      </c>
      <c r="E36" s="3">
        <f t="shared" si="12"/>
        <v>7.0000000000000007E-2</v>
      </c>
      <c r="F36" s="3">
        <f t="shared" si="13"/>
        <v>1.4000000000000002E-2</v>
      </c>
      <c r="G36" s="20"/>
      <c r="H36" s="3">
        <f t="shared" si="14"/>
        <v>0.18</v>
      </c>
      <c r="I36" s="3">
        <f t="shared" si="15"/>
        <v>5.3999999999999999E-2</v>
      </c>
      <c r="J36" s="3"/>
      <c r="K36" s="3">
        <f t="shared" si="16"/>
        <v>0.55000000000000004</v>
      </c>
      <c r="L36" s="3">
        <f t="shared" ref="L36:M52" si="20">K36*0.5</f>
        <v>0.27500000000000002</v>
      </c>
      <c r="M36" s="3">
        <f t="shared" si="20"/>
        <v>0.13750000000000001</v>
      </c>
      <c r="N36" s="3"/>
      <c r="O36" s="3">
        <f t="shared" si="17"/>
        <v>1</v>
      </c>
      <c r="P36" s="3"/>
      <c r="Q36" s="3">
        <f t="shared" si="18"/>
        <v>0.8</v>
      </c>
      <c r="R36" s="3">
        <f t="shared" ref="R36:S52" si="21">Q36*0.5</f>
        <v>0.4</v>
      </c>
      <c r="S36" s="3">
        <f t="shared" si="21"/>
        <v>0.2</v>
      </c>
      <c r="T36" s="3"/>
      <c r="U36" s="3"/>
      <c r="V36" s="20"/>
      <c r="W36" s="3">
        <f t="shared" si="19"/>
        <v>6.82</v>
      </c>
    </row>
    <row r="37" spans="1:23" ht="15.75" x14ac:dyDescent="0.25">
      <c r="A37" s="41" t="s">
        <v>93</v>
      </c>
      <c r="B37" s="42">
        <v>2087535</v>
      </c>
      <c r="C37" s="43">
        <v>296</v>
      </c>
      <c r="D37" s="47">
        <v>1</v>
      </c>
      <c r="E37" s="3">
        <f t="shared" si="12"/>
        <v>7.0000000000000007E-2</v>
      </c>
      <c r="F37" s="3">
        <f t="shared" si="13"/>
        <v>1.4000000000000002E-2</v>
      </c>
      <c r="G37" s="20"/>
      <c r="H37" s="3">
        <f t="shared" si="14"/>
        <v>0.18</v>
      </c>
      <c r="I37" s="3">
        <f t="shared" si="15"/>
        <v>5.3999999999999999E-2</v>
      </c>
      <c r="J37" s="3"/>
      <c r="K37" s="3">
        <f t="shared" si="16"/>
        <v>0.55000000000000004</v>
      </c>
      <c r="L37" s="3">
        <f t="shared" si="20"/>
        <v>0.27500000000000002</v>
      </c>
      <c r="M37" s="3">
        <f t="shared" si="20"/>
        <v>0.13750000000000001</v>
      </c>
      <c r="N37" s="3"/>
      <c r="O37" s="3">
        <f t="shared" si="17"/>
        <v>1</v>
      </c>
      <c r="P37" s="3"/>
      <c r="Q37" s="3">
        <f t="shared" si="18"/>
        <v>0.8</v>
      </c>
      <c r="R37" s="3">
        <f t="shared" si="21"/>
        <v>0.4</v>
      </c>
      <c r="S37" s="3">
        <f t="shared" si="21"/>
        <v>0.2</v>
      </c>
      <c r="T37" s="3"/>
      <c r="U37" s="3"/>
      <c r="V37" s="20"/>
      <c r="W37" s="3">
        <f t="shared" si="19"/>
        <v>2.96</v>
      </c>
    </row>
    <row r="38" spans="1:23" ht="30" x14ac:dyDescent="0.25">
      <c r="A38" s="41" t="s">
        <v>105</v>
      </c>
      <c r="B38" s="42">
        <v>25213454</v>
      </c>
      <c r="C38" s="43">
        <v>5779</v>
      </c>
      <c r="D38" s="47">
        <v>9</v>
      </c>
      <c r="E38" s="3">
        <f t="shared" si="12"/>
        <v>0.63000000000000012</v>
      </c>
      <c r="F38" s="3">
        <f t="shared" si="13"/>
        <v>0.12600000000000003</v>
      </c>
      <c r="G38" s="20"/>
      <c r="H38" s="3">
        <f t="shared" si="14"/>
        <v>1.6199999999999999</v>
      </c>
      <c r="I38" s="3">
        <f t="shared" si="15"/>
        <v>0.48599999999999993</v>
      </c>
      <c r="J38" s="3"/>
      <c r="K38" s="3">
        <f t="shared" si="16"/>
        <v>4.95</v>
      </c>
      <c r="L38" s="3">
        <f t="shared" si="20"/>
        <v>2.4750000000000001</v>
      </c>
      <c r="M38" s="3">
        <f t="shared" si="20"/>
        <v>1.2375</v>
      </c>
      <c r="N38" s="3"/>
      <c r="O38" s="3">
        <f t="shared" si="17"/>
        <v>9</v>
      </c>
      <c r="P38" s="3"/>
      <c r="Q38" s="3">
        <f t="shared" si="18"/>
        <v>7.2</v>
      </c>
      <c r="R38" s="3">
        <f t="shared" si="21"/>
        <v>3.6</v>
      </c>
      <c r="S38" s="3">
        <f t="shared" si="21"/>
        <v>1.8</v>
      </c>
      <c r="T38" s="3"/>
      <c r="U38" s="3"/>
      <c r="V38" s="20"/>
      <c r="W38" s="3">
        <f t="shared" si="19"/>
        <v>57.79</v>
      </c>
    </row>
    <row r="39" spans="1:23" ht="15.75" x14ac:dyDescent="0.25">
      <c r="A39" s="41" t="s">
        <v>106</v>
      </c>
      <c r="B39" s="42">
        <v>23636579</v>
      </c>
      <c r="C39" s="43">
        <v>4416</v>
      </c>
      <c r="D39" s="47">
        <v>6</v>
      </c>
      <c r="E39" s="3">
        <f t="shared" si="12"/>
        <v>0.42000000000000004</v>
      </c>
      <c r="F39" s="3">
        <f t="shared" si="13"/>
        <v>8.4000000000000019E-2</v>
      </c>
      <c r="G39" s="20"/>
      <c r="H39" s="3">
        <f t="shared" si="14"/>
        <v>1.08</v>
      </c>
      <c r="I39" s="3">
        <f t="shared" si="15"/>
        <v>0.32400000000000001</v>
      </c>
      <c r="J39" s="3"/>
      <c r="K39" s="3">
        <f t="shared" si="16"/>
        <v>3.3000000000000003</v>
      </c>
      <c r="L39" s="3">
        <f t="shared" si="20"/>
        <v>1.6500000000000001</v>
      </c>
      <c r="M39" s="3">
        <f t="shared" si="20"/>
        <v>0.82500000000000007</v>
      </c>
      <c r="N39" s="3"/>
      <c r="O39" s="3">
        <f t="shared" si="17"/>
        <v>6</v>
      </c>
      <c r="P39" s="3"/>
      <c r="Q39" s="3">
        <f t="shared" si="18"/>
        <v>4.8000000000000007</v>
      </c>
      <c r="R39" s="3">
        <f t="shared" si="21"/>
        <v>2.4000000000000004</v>
      </c>
      <c r="S39" s="3">
        <f t="shared" si="21"/>
        <v>1.2000000000000002</v>
      </c>
      <c r="T39" s="3">
        <v>2</v>
      </c>
      <c r="U39" s="3">
        <v>1</v>
      </c>
      <c r="V39" s="20"/>
      <c r="W39" s="3">
        <f t="shared" si="19"/>
        <v>44.160000000000004</v>
      </c>
    </row>
    <row r="40" spans="1:23" ht="15.75" x14ac:dyDescent="0.25">
      <c r="A40" s="41" t="s">
        <v>26</v>
      </c>
      <c r="B40" s="42">
        <v>126739476</v>
      </c>
      <c r="C40" s="43">
        <v>12690</v>
      </c>
      <c r="D40" s="47">
        <v>30</v>
      </c>
      <c r="E40" s="3">
        <f t="shared" si="12"/>
        <v>2.1</v>
      </c>
      <c r="F40" s="3">
        <f t="shared" si="13"/>
        <v>0.42000000000000004</v>
      </c>
      <c r="G40" s="20"/>
      <c r="H40" s="3">
        <f t="shared" si="14"/>
        <v>5.3999999999999995</v>
      </c>
      <c r="I40" s="3">
        <f t="shared" si="15"/>
        <v>1.6199999999999999</v>
      </c>
      <c r="J40" s="3"/>
      <c r="K40" s="3">
        <f t="shared" si="16"/>
        <v>16.5</v>
      </c>
      <c r="L40" s="3">
        <f t="shared" si="20"/>
        <v>8.25</v>
      </c>
      <c r="M40" s="3">
        <f t="shared" si="20"/>
        <v>4.125</v>
      </c>
      <c r="N40" s="3"/>
      <c r="O40" s="3">
        <f t="shared" si="17"/>
        <v>30</v>
      </c>
      <c r="P40" s="3"/>
      <c r="Q40" s="3">
        <f t="shared" si="18"/>
        <v>24</v>
      </c>
      <c r="R40" s="3">
        <f t="shared" si="21"/>
        <v>12</v>
      </c>
      <c r="S40" s="3">
        <f t="shared" si="21"/>
        <v>6</v>
      </c>
      <c r="T40" s="3">
        <v>1</v>
      </c>
      <c r="U40" s="3"/>
      <c r="V40" s="20"/>
      <c r="W40" s="3">
        <f t="shared" si="19"/>
        <v>126.9</v>
      </c>
    </row>
    <row r="41" spans="1:23" ht="15.75" x14ac:dyDescent="0.25">
      <c r="A41" s="41" t="s">
        <v>107</v>
      </c>
      <c r="B41" s="42">
        <v>9903901</v>
      </c>
      <c r="C41" s="43">
        <v>1105</v>
      </c>
      <c r="D41" s="47">
        <v>2</v>
      </c>
      <c r="E41" s="3">
        <f t="shared" si="12"/>
        <v>0.14000000000000001</v>
      </c>
      <c r="F41" s="3">
        <f t="shared" si="13"/>
        <v>2.8000000000000004E-2</v>
      </c>
      <c r="G41" s="20"/>
      <c r="H41" s="3">
        <f t="shared" si="14"/>
        <v>0.36</v>
      </c>
      <c r="I41" s="3">
        <f t="shared" si="15"/>
        <v>0.108</v>
      </c>
      <c r="J41" s="3"/>
      <c r="K41" s="3">
        <f t="shared" si="16"/>
        <v>1.1000000000000001</v>
      </c>
      <c r="L41" s="3">
        <f t="shared" si="20"/>
        <v>0.55000000000000004</v>
      </c>
      <c r="M41" s="3">
        <f t="shared" si="20"/>
        <v>0.27500000000000002</v>
      </c>
      <c r="N41" s="3"/>
      <c r="O41" s="3">
        <f t="shared" si="17"/>
        <v>2</v>
      </c>
      <c r="P41" s="3"/>
      <c r="Q41" s="3">
        <f t="shared" si="18"/>
        <v>1.6</v>
      </c>
      <c r="R41" s="3">
        <f t="shared" si="21"/>
        <v>0.8</v>
      </c>
      <c r="S41" s="3">
        <f t="shared" si="21"/>
        <v>0.4</v>
      </c>
      <c r="T41" s="3"/>
      <c r="U41" s="3"/>
      <c r="V41" s="20"/>
      <c r="W41" s="3">
        <f t="shared" si="19"/>
        <v>11.05</v>
      </c>
    </row>
    <row r="42" spans="1:23" ht="15.75" x14ac:dyDescent="0.25">
      <c r="A42" s="41" t="s">
        <v>27</v>
      </c>
      <c r="B42" s="42">
        <v>4355871</v>
      </c>
      <c r="C42" s="43">
        <v>934</v>
      </c>
      <c r="D42" s="47">
        <v>3</v>
      </c>
      <c r="E42" s="3">
        <f t="shared" si="12"/>
        <v>0.21000000000000002</v>
      </c>
      <c r="F42" s="3">
        <f t="shared" si="13"/>
        <v>4.200000000000001E-2</v>
      </c>
      <c r="G42" s="20"/>
      <c r="H42" s="3">
        <f t="shared" si="14"/>
        <v>0.54</v>
      </c>
      <c r="I42" s="3">
        <f t="shared" si="15"/>
        <v>0.16200000000000001</v>
      </c>
      <c r="J42" s="3"/>
      <c r="K42" s="3">
        <f t="shared" si="16"/>
        <v>1.6500000000000001</v>
      </c>
      <c r="L42" s="3">
        <f t="shared" si="20"/>
        <v>0.82500000000000007</v>
      </c>
      <c r="M42" s="3">
        <f t="shared" si="20"/>
        <v>0.41250000000000003</v>
      </c>
      <c r="N42" s="3"/>
      <c r="O42" s="3">
        <f t="shared" si="17"/>
        <v>3</v>
      </c>
      <c r="P42" s="3"/>
      <c r="Q42" s="3">
        <f t="shared" si="18"/>
        <v>2.4000000000000004</v>
      </c>
      <c r="R42" s="3">
        <f t="shared" si="21"/>
        <v>1.2000000000000002</v>
      </c>
      <c r="S42" s="3">
        <f t="shared" si="21"/>
        <v>0.60000000000000009</v>
      </c>
      <c r="T42" s="3"/>
      <c r="U42" s="3"/>
      <c r="V42" s="20"/>
      <c r="W42" s="3">
        <f t="shared" si="19"/>
        <v>9.34</v>
      </c>
    </row>
    <row r="43" spans="1:23" ht="15.75" x14ac:dyDescent="0.25">
      <c r="A43" s="41" t="s">
        <v>28</v>
      </c>
      <c r="B43" s="42">
        <v>98850540</v>
      </c>
      <c r="C43" s="43">
        <v>10343</v>
      </c>
      <c r="D43" s="47">
        <v>39</v>
      </c>
      <c r="E43" s="3">
        <f t="shared" si="12"/>
        <v>2.7300000000000004</v>
      </c>
      <c r="F43" s="3">
        <f t="shared" si="13"/>
        <v>0.54600000000000015</v>
      </c>
      <c r="G43" s="20"/>
      <c r="H43" s="3">
        <f t="shared" si="14"/>
        <v>7.02</v>
      </c>
      <c r="I43" s="3">
        <f t="shared" si="15"/>
        <v>2.1059999999999999</v>
      </c>
      <c r="J43" s="3"/>
      <c r="K43" s="3">
        <f t="shared" si="16"/>
        <v>21.450000000000003</v>
      </c>
      <c r="L43" s="3">
        <f t="shared" si="20"/>
        <v>10.725000000000001</v>
      </c>
      <c r="M43" s="3">
        <f t="shared" si="20"/>
        <v>5.3625000000000007</v>
      </c>
      <c r="N43" s="3"/>
      <c r="O43" s="3">
        <f t="shared" si="17"/>
        <v>39</v>
      </c>
      <c r="P43" s="3"/>
      <c r="Q43" s="3">
        <f t="shared" si="18"/>
        <v>31.200000000000003</v>
      </c>
      <c r="R43" s="3">
        <f t="shared" si="21"/>
        <v>15.600000000000001</v>
      </c>
      <c r="S43" s="3">
        <f t="shared" si="21"/>
        <v>7.8000000000000007</v>
      </c>
      <c r="T43" s="3"/>
      <c r="U43" s="3"/>
      <c r="V43" s="20"/>
      <c r="W43" s="3">
        <f t="shared" si="19"/>
        <v>103.43</v>
      </c>
    </row>
    <row r="44" spans="1:23" ht="30" x14ac:dyDescent="0.25">
      <c r="A44" s="41" t="s">
        <v>29</v>
      </c>
      <c r="B44" s="42">
        <v>60623526</v>
      </c>
      <c r="C44" s="43">
        <v>6610</v>
      </c>
      <c r="D44" s="47">
        <v>14</v>
      </c>
      <c r="E44" s="3">
        <f t="shared" si="12"/>
        <v>0.98000000000000009</v>
      </c>
      <c r="F44" s="3">
        <f t="shared" si="13"/>
        <v>0.19600000000000004</v>
      </c>
      <c r="G44" s="20"/>
      <c r="H44" s="3">
        <f t="shared" si="14"/>
        <v>2.52</v>
      </c>
      <c r="I44" s="3">
        <f t="shared" si="15"/>
        <v>0.75600000000000001</v>
      </c>
      <c r="J44" s="3"/>
      <c r="K44" s="3">
        <f t="shared" si="16"/>
        <v>7.7000000000000011</v>
      </c>
      <c r="L44" s="3">
        <f t="shared" si="20"/>
        <v>3.8500000000000005</v>
      </c>
      <c r="M44" s="3">
        <f t="shared" si="20"/>
        <v>1.9250000000000003</v>
      </c>
      <c r="N44" s="3"/>
      <c r="O44" s="3">
        <f t="shared" si="17"/>
        <v>14</v>
      </c>
      <c r="P44" s="3"/>
      <c r="Q44" s="3">
        <f t="shared" si="18"/>
        <v>11.200000000000001</v>
      </c>
      <c r="R44" s="3">
        <f t="shared" si="21"/>
        <v>5.6000000000000005</v>
      </c>
      <c r="S44" s="3">
        <f t="shared" si="21"/>
        <v>2.8000000000000003</v>
      </c>
      <c r="T44" s="3">
        <v>1</v>
      </c>
      <c r="U44" s="3"/>
      <c r="V44" s="20"/>
      <c r="W44" s="3">
        <f t="shared" si="19"/>
        <v>66.099999999999994</v>
      </c>
    </row>
    <row r="45" spans="1:23" ht="30" x14ac:dyDescent="0.25">
      <c r="A45" s="41" t="s">
        <v>30</v>
      </c>
      <c r="B45" s="42">
        <v>23284223</v>
      </c>
      <c r="C45" s="43">
        <v>3616</v>
      </c>
      <c r="D45" s="47">
        <v>9</v>
      </c>
      <c r="E45" s="3">
        <f t="shared" si="12"/>
        <v>0.63000000000000012</v>
      </c>
      <c r="F45" s="3">
        <f t="shared" si="13"/>
        <v>0.12600000000000003</v>
      </c>
      <c r="G45" s="20"/>
      <c r="H45" s="3">
        <f t="shared" si="14"/>
        <v>1.6199999999999999</v>
      </c>
      <c r="I45" s="3">
        <f t="shared" si="15"/>
        <v>0.48599999999999993</v>
      </c>
      <c r="J45" s="3"/>
      <c r="K45" s="3">
        <f t="shared" si="16"/>
        <v>4.95</v>
      </c>
      <c r="L45" s="3">
        <f t="shared" si="20"/>
        <v>2.4750000000000001</v>
      </c>
      <c r="M45" s="3">
        <f t="shared" si="20"/>
        <v>1.2375</v>
      </c>
      <c r="N45" s="3"/>
      <c r="O45" s="3">
        <f t="shared" si="17"/>
        <v>9</v>
      </c>
      <c r="P45" s="3"/>
      <c r="Q45" s="3">
        <f t="shared" si="18"/>
        <v>7.2</v>
      </c>
      <c r="R45" s="3">
        <f t="shared" si="21"/>
        <v>3.6</v>
      </c>
      <c r="S45" s="3">
        <f t="shared" si="21"/>
        <v>1.8</v>
      </c>
      <c r="T45" s="3"/>
      <c r="U45" s="3"/>
      <c r="V45" s="20"/>
      <c r="W45" s="3">
        <f t="shared" si="19"/>
        <v>36.160000000000004</v>
      </c>
    </row>
    <row r="46" spans="1:23" ht="15.75" x14ac:dyDescent="0.25">
      <c r="A46" s="41" t="s">
        <v>31</v>
      </c>
      <c r="B46" s="42">
        <v>1329767788</v>
      </c>
      <c r="C46" s="43">
        <v>158538</v>
      </c>
      <c r="D46" s="47">
        <v>347</v>
      </c>
      <c r="E46" s="3">
        <f t="shared" si="12"/>
        <v>24.290000000000003</v>
      </c>
      <c r="F46" s="3">
        <f t="shared" si="13"/>
        <v>4.8580000000000005</v>
      </c>
      <c r="G46" s="20"/>
      <c r="H46" s="3">
        <f t="shared" si="14"/>
        <v>62.46</v>
      </c>
      <c r="I46" s="3">
        <f t="shared" si="15"/>
        <v>18.738</v>
      </c>
      <c r="J46" s="3"/>
      <c r="K46" s="3">
        <f t="shared" si="16"/>
        <v>190.85000000000002</v>
      </c>
      <c r="L46" s="3">
        <f t="shared" si="20"/>
        <v>95.425000000000011</v>
      </c>
      <c r="M46" s="3">
        <f t="shared" si="20"/>
        <v>47.712500000000006</v>
      </c>
      <c r="N46" s="3"/>
      <c r="O46" s="3">
        <f t="shared" si="17"/>
        <v>347</v>
      </c>
      <c r="P46" s="3"/>
      <c r="Q46" s="3">
        <f t="shared" si="18"/>
        <v>277.60000000000002</v>
      </c>
      <c r="R46" s="3">
        <f t="shared" si="21"/>
        <v>138.80000000000001</v>
      </c>
      <c r="S46" s="3">
        <f t="shared" si="21"/>
        <v>69.400000000000006</v>
      </c>
      <c r="T46" s="3"/>
      <c r="U46" s="3"/>
      <c r="V46" s="20"/>
      <c r="W46" s="3">
        <f t="shared" si="19"/>
        <v>1585.38</v>
      </c>
    </row>
    <row r="47" spans="1:23" ht="15.75" x14ac:dyDescent="0.25">
      <c r="A47" s="41" t="s">
        <v>32</v>
      </c>
      <c r="B47" s="42">
        <v>2342724982</v>
      </c>
      <c r="C47" s="43">
        <v>187531</v>
      </c>
      <c r="D47" s="47">
        <v>392</v>
      </c>
      <c r="E47" s="3">
        <f t="shared" si="12"/>
        <v>27.44</v>
      </c>
      <c r="F47" s="3">
        <f t="shared" si="13"/>
        <v>5.4880000000000004</v>
      </c>
      <c r="G47" s="20"/>
      <c r="H47" s="3">
        <f t="shared" si="14"/>
        <v>70.56</v>
      </c>
      <c r="I47" s="3">
        <f t="shared" si="15"/>
        <v>21.167999999999999</v>
      </c>
      <c r="J47" s="3"/>
      <c r="K47" s="3">
        <f t="shared" si="16"/>
        <v>215.60000000000002</v>
      </c>
      <c r="L47" s="3">
        <f t="shared" si="20"/>
        <v>107.80000000000001</v>
      </c>
      <c r="M47" s="3">
        <f t="shared" si="20"/>
        <v>53.900000000000006</v>
      </c>
      <c r="N47" s="3"/>
      <c r="O47" s="3">
        <f t="shared" si="17"/>
        <v>392</v>
      </c>
      <c r="P47" s="3"/>
      <c r="Q47" s="3">
        <f t="shared" si="18"/>
        <v>313.60000000000002</v>
      </c>
      <c r="R47" s="3">
        <f t="shared" si="21"/>
        <v>156.80000000000001</v>
      </c>
      <c r="S47" s="3">
        <f t="shared" si="21"/>
        <v>78.400000000000006</v>
      </c>
      <c r="T47" s="3"/>
      <c r="U47" s="3"/>
      <c r="V47" s="20"/>
      <c r="W47" s="3">
        <f t="shared" si="19"/>
        <v>1875.31</v>
      </c>
    </row>
    <row r="48" spans="1:23" ht="15.75" x14ac:dyDescent="0.25">
      <c r="A48" s="45" t="s">
        <v>33</v>
      </c>
      <c r="B48" s="42">
        <v>143837794</v>
      </c>
      <c r="C48" s="43">
        <v>28091</v>
      </c>
      <c r="D48" s="47">
        <v>78</v>
      </c>
      <c r="E48" s="3">
        <f t="shared" si="12"/>
        <v>5.4600000000000009</v>
      </c>
      <c r="F48" s="3">
        <f t="shared" si="13"/>
        <v>1.0920000000000003</v>
      </c>
      <c r="G48" s="20"/>
      <c r="H48" s="3">
        <f t="shared" si="14"/>
        <v>14.04</v>
      </c>
      <c r="I48" s="3">
        <f t="shared" si="15"/>
        <v>4.2119999999999997</v>
      </c>
      <c r="J48" s="3"/>
      <c r="K48" s="3">
        <f t="shared" si="16"/>
        <v>42.900000000000006</v>
      </c>
      <c r="L48" s="3">
        <f t="shared" si="20"/>
        <v>21.450000000000003</v>
      </c>
      <c r="M48" s="3">
        <f t="shared" si="20"/>
        <v>10.725000000000001</v>
      </c>
      <c r="N48" s="3"/>
      <c r="O48" s="3">
        <f t="shared" si="17"/>
        <v>78</v>
      </c>
      <c r="P48" s="3"/>
      <c r="Q48" s="3">
        <f t="shared" si="18"/>
        <v>62.400000000000006</v>
      </c>
      <c r="R48" s="3">
        <f t="shared" si="21"/>
        <v>31.200000000000003</v>
      </c>
      <c r="S48" s="3">
        <f t="shared" si="21"/>
        <v>15.600000000000001</v>
      </c>
      <c r="T48" s="3">
        <v>1</v>
      </c>
      <c r="U48" s="3"/>
      <c r="V48" s="20"/>
      <c r="W48" s="3">
        <f t="shared" si="19"/>
        <v>280.91000000000003</v>
      </c>
    </row>
    <row r="49" spans="1:23" ht="30" x14ac:dyDescent="0.25">
      <c r="A49" s="41" t="s">
        <v>94</v>
      </c>
      <c r="B49" s="42">
        <v>18269311</v>
      </c>
      <c r="C49" s="43">
        <v>1200</v>
      </c>
      <c r="D49" s="47">
        <v>4</v>
      </c>
      <c r="E49" s="3">
        <f t="shared" si="12"/>
        <v>0.28000000000000003</v>
      </c>
      <c r="F49" s="3">
        <f t="shared" si="13"/>
        <v>5.6000000000000008E-2</v>
      </c>
      <c r="G49" s="20"/>
      <c r="H49" s="3">
        <f t="shared" si="14"/>
        <v>0.72</v>
      </c>
      <c r="I49" s="3">
        <f t="shared" si="15"/>
        <v>0.216</v>
      </c>
      <c r="J49" s="3"/>
      <c r="K49" s="3">
        <f t="shared" si="16"/>
        <v>2.2000000000000002</v>
      </c>
      <c r="L49" s="3">
        <f t="shared" si="20"/>
        <v>1.1000000000000001</v>
      </c>
      <c r="M49" s="3">
        <f t="shared" si="20"/>
        <v>0.55000000000000004</v>
      </c>
      <c r="N49" s="3"/>
      <c r="O49" s="3">
        <f t="shared" si="17"/>
        <v>4</v>
      </c>
      <c r="P49" s="3"/>
      <c r="Q49" s="3">
        <f t="shared" si="18"/>
        <v>3.2</v>
      </c>
      <c r="R49" s="3">
        <f t="shared" si="21"/>
        <v>1.6</v>
      </c>
      <c r="S49" s="3">
        <f t="shared" si="21"/>
        <v>0.8</v>
      </c>
      <c r="T49" s="3">
        <v>2</v>
      </c>
      <c r="U49" s="3">
        <v>1</v>
      </c>
      <c r="V49" s="20"/>
      <c r="W49" s="3">
        <f t="shared" si="19"/>
        <v>12</v>
      </c>
    </row>
    <row r="50" spans="1:23" ht="15" customHeight="1" x14ac:dyDescent="0.25">
      <c r="A50" s="41" t="s">
        <v>34</v>
      </c>
      <c r="B50" s="42">
        <v>14130522</v>
      </c>
      <c r="C50" s="43">
        <v>1522</v>
      </c>
      <c r="D50" s="47">
        <v>4</v>
      </c>
      <c r="E50" s="3">
        <f t="shared" si="12"/>
        <v>0.28000000000000003</v>
      </c>
      <c r="F50" s="3">
        <f t="shared" si="13"/>
        <v>5.6000000000000008E-2</v>
      </c>
      <c r="G50" s="20"/>
      <c r="H50" s="3">
        <f t="shared" si="14"/>
        <v>0.72</v>
      </c>
      <c r="I50" s="3">
        <f t="shared" si="15"/>
        <v>0.216</v>
      </c>
      <c r="J50" s="3"/>
      <c r="K50" s="3">
        <f t="shared" si="16"/>
        <v>2.2000000000000002</v>
      </c>
      <c r="L50" s="3">
        <f t="shared" si="20"/>
        <v>1.1000000000000001</v>
      </c>
      <c r="M50" s="3">
        <f t="shared" si="20"/>
        <v>0.55000000000000004</v>
      </c>
      <c r="N50" s="3"/>
      <c r="O50" s="3">
        <f t="shared" si="17"/>
        <v>4</v>
      </c>
      <c r="P50" s="3"/>
      <c r="Q50" s="3">
        <f t="shared" si="18"/>
        <v>3.2</v>
      </c>
      <c r="R50" s="3">
        <f t="shared" si="21"/>
        <v>1.6</v>
      </c>
      <c r="S50" s="3">
        <f t="shared" si="21"/>
        <v>0.8</v>
      </c>
      <c r="T50" s="3"/>
      <c r="U50" s="3"/>
      <c r="V50" s="20"/>
      <c r="W50" s="3">
        <f t="shared" si="19"/>
        <v>15.22</v>
      </c>
    </row>
    <row r="51" spans="1:23" ht="15.75" x14ac:dyDescent="0.25">
      <c r="A51" s="41" t="s">
        <v>35</v>
      </c>
      <c r="B51" s="42">
        <v>22058621</v>
      </c>
      <c r="C51" s="43">
        <v>3981</v>
      </c>
      <c r="D51" s="47">
        <v>13</v>
      </c>
      <c r="E51" s="3">
        <f t="shared" si="12"/>
        <v>0.91000000000000014</v>
      </c>
      <c r="F51" s="3">
        <f t="shared" si="13"/>
        <v>0.18200000000000005</v>
      </c>
      <c r="G51" s="20"/>
      <c r="H51" s="3">
        <f t="shared" si="14"/>
        <v>2.34</v>
      </c>
      <c r="I51" s="3">
        <f t="shared" si="15"/>
        <v>0.70199999999999996</v>
      </c>
      <c r="J51" s="3"/>
      <c r="K51" s="3">
        <f t="shared" si="16"/>
        <v>7.15</v>
      </c>
      <c r="L51" s="3">
        <f t="shared" si="20"/>
        <v>3.5750000000000002</v>
      </c>
      <c r="M51" s="3">
        <f t="shared" si="20"/>
        <v>1.7875000000000001</v>
      </c>
      <c r="N51" s="3"/>
      <c r="O51" s="3">
        <f t="shared" si="17"/>
        <v>13</v>
      </c>
      <c r="P51" s="3"/>
      <c r="Q51" s="3">
        <f t="shared" si="18"/>
        <v>10.4</v>
      </c>
      <c r="R51" s="3">
        <f t="shared" si="21"/>
        <v>5.2</v>
      </c>
      <c r="S51" s="3">
        <f t="shared" si="21"/>
        <v>2.6</v>
      </c>
      <c r="T51" s="3">
        <v>2</v>
      </c>
      <c r="U51" s="3">
        <v>1</v>
      </c>
      <c r="V51" s="20"/>
      <c r="W51" s="3">
        <f t="shared" si="19"/>
        <v>39.81</v>
      </c>
    </row>
    <row r="52" spans="1:23" ht="15.75" x14ac:dyDescent="0.25">
      <c r="A52" s="41" t="s">
        <v>108</v>
      </c>
      <c r="B52" s="42">
        <v>87824558</v>
      </c>
      <c r="C52" s="43">
        <v>12371</v>
      </c>
      <c r="D52" s="47">
        <v>29</v>
      </c>
      <c r="E52" s="3">
        <f t="shared" si="12"/>
        <v>2.0300000000000002</v>
      </c>
      <c r="F52" s="3">
        <f t="shared" si="13"/>
        <v>0.40600000000000008</v>
      </c>
      <c r="G52" s="20"/>
      <c r="H52" s="3">
        <f t="shared" si="14"/>
        <v>5.22</v>
      </c>
      <c r="I52" s="3">
        <f t="shared" si="15"/>
        <v>1.5659999999999998</v>
      </c>
      <c r="J52" s="3"/>
      <c r="K52" s="3">
        <f t="shared" si="16"/>
        <v>15.950000000000001</v>
      </c>
      <c r="L52" s="3">
        <f t="shared" si="20"/>
        <v>7.9750000000000005</v>
      </c>
      <c r="M52" s="3">
        <f t="shared" si="20"/>
        <v>3.9875000000000003</v>
      </c>
      <c r="N52" s="3"/>
      <c r="O52" s="3">
        <f t="shared" si="17"/>
        <v>29</v>
      </c>
      <c r="P52" s="3"/>
      <c r="Q52" s="3">
        <f t="shared" si="18"/>
        <v>23.200000000000003</v>
      </c>
      <c r="R52" s="3">
        <f t="shared" si="21"/>
        <v>11.600000000000001</v>
      </c>
      <c r="S52" s="3">
        <f t="shared" si="21"/>
        <v>5.8000000000000007</v>
      </c>
      <c r="T52" s="3"/>
      <c r="U52" s="3"/>
      <c r="V52" s="20"/>
      <c r="W52" s="3">
        <f t="shared" si="19"/>
        <v>123.71000000000001</v>
      </c>
    </row>
    <row r="53" spans="1:23" ht="15.75" x14ac:dyDescent="0.25">
      <c r="A53" s="41" t="s">
        <v>95</v>
      </c>
      <c r="B53" s="42">
        <v>934390</v>
      </c>
      <c r="C53" s="43">
        <v>211</v>
      </c>
      <c r="D53" s="47">
        <v>1</v>
      </c>
      <c r="E53" s="3">
        <f t="shared" si="12"/>
        <v>7.0000000000000007E-2</v>
      </c>
      <c r="F53" s="3">
        <f t="shared" si="13"/>
        <v>1.4000000000000002E-2</v>
      </c>
      <c r="G53" s="20"/>
      <c r="H53" s="3">
        <f t="shared" si="14"/>
        <v>0.18</v>
      </c>
      <c r="I53" s="3">
        <f t="shared" si="15"/>
        <v>5.3999999999999999E-2</v>
      </c>
      <c r="J53" s="3"/>
      <c r="K53" s="3">
        <f t="shared" si="16"/>
        <v>0.55000000000000004</v>
      </c>
      <c r="L53" s="3">
        <f t="shared" ref="L53:M70" si="22">K53*0.5</f>
        <v>0.27500000000000002</v>
      </c>
      <c r="M53" s="3">
        <f t="shared" si="22"/>
        <v>0.13750000000000001</v>
      </c>
      <c r="N53" s="3"/>
      <c r="O53" s="3">
        <f t="shared" si="17"/>
        <v>1</v>
      </c>
      <c r="P53" s="3"/>
      <c r="Q53" s="3">
        <f t="shared" si="18"/>
        <v>0.8</v>
      </c>
      <c r="R53" s="3">
        <f t="shared" ref="R53:S70" si="23">Q53*0.5</f>
        <v>0.4</v>
      </c>
      <c r="S53" s="3">
        <f t="shared" si="23"/>
        <v>0.2</v>
      </c>
      <c r="T53" s="3"/>
      <c r="U53" s="3"/>
      <c r="V53" s="20"/>
      <c r="W53" s="3">
        <f t="shared" si="19"/>
        <v>2.11</v>
      </c>
    </row>
    <row r="54" spans="1:23" ht="15.75" x14ac:dyDescent="0.25">
      <c r="A54" s="41" t="s">
        <v>36</v>
      </c>
      <c r="B54" s="42">
        <v>27483263</v>
      </c>
      <c r="C54" s="43">
        <v>3202</v>
      </c>
      <c r="D54" s="47">
        <v>6</v>
      </c>
      <c r="E54" s="3">
        <f t="shared" si="12"/>
        <v>0.42000000000000004</v>
      </c>
      <c r="F54" s="3">
        <f t="shared" si="13"/>
        <v>8.4000000000000019E-2</v>
      </c>
      <c r="G54" s="20"/>
      <c r="H54" s="3">
        <f t="shared" si="14"/>
        <v>1.08</v>
      </c>
      <c r="I54" s="3">
        <f t="shared" si="15"/>
        <v>0.32400000000000001</v>
      </c>
      <c r="J54" s="3"/>
      <c r="K54" s="3">
        <f t="shared" si="16"/>
        <v>3.3000000000000003</v>
      </c>
      <c r="L54" s="3">
        <f t="shared" si="22"/>
        <v>1.6500000000000001</v>
      </c>
      <c r="M54" s="3">
        <f t="shared" si="22"/>
        <v>0.82500000000000007</v>
      </c>
      <c r="N54" s="3"/>
      <c r="O54" s="3">
        <f t="shared" si="17"/>
        <v>6</v>
      </c>
      <c r="P54" s="3"/>
      <c r="Q54" s="3">
        <f t="shared" si="18"/>
        <v>4.8000000000000007</v>
      </c>
      <c r="R54" s="3">
        <f t="shared" si="23"/>
        <v>2.4000000000000004</v>
      </c>
      <c r="S54" s="3">
        <f t="shared" si="23"/>
        <v>1.2000000000000002</v>
      </c>
      <c r="T54" s="3"/>
      <c r="U54" s="3"/>
      <c r="V54" s="20"/>
      <c r="W54" s="3">
        <f t="shared" si="19"/>
        <v>32.020000000000003</v>
      </c>
    </row>
    <row r="55" spans="1:23" ht="15.75" x14ac:dyDescent="0.25">
      <c r="A55" s="41" t="s">
        <v>37</v>
      </c>
      <c r="B55" s="42">
        <v>51801340</v>
      </c>
      <c r="C55" s="43">
        <v>7012</v>
      </c>
      <c r="D55" s="47">
        <v>23</v>
      </c>
      <c r="E55" s="3">
        <f t="shared" si="12"/>
        <v>1.61</v>
      </c>
      <c r="F55" s="3">
        <f t="shared" si="13"/>
        <v>0.32200000000000006</v>
      </c>
      <c r="G55" s="20"/>
      <c r="H55" s="3">
        <f t="shared" si="14"/>
        <v>4.1399999999999997</v>
      </c>
      <c r="I55" s="3">
        <f t="shared" si="15"/>
        <v>1.2419999999999998</v>
      </c>
      <c r="J55" s="3"/>
      <c r="K55" s="3">
        <f t="shared" si="16"/>
        <v>12.65</v>
      </c>
      <c r="L55" s="3">
        <f t="shared" si="22"/>
        <v>6.3250000000000002</v>
      </c>
      <c r="M55" s="3">
        <f t="shared" si="22"/>
        <v>3.1625000000000001</v>
      </c>
      <c r="N55" s="3"/>
      <c r="O55" s="3">
        <f t="shared" si="17"/>
        <v>23</v>
      </c>
      <c r="P55" s="3"/>
      <c r="Q55" s="3">
        <f t="shared" si="18"/>
        <v>18.400000000000002</v>
      </c>
      <c r="R55" s="3">
        <f t="shared" si="23"/>
        <v>9.2000000000000011</v>
      </c>
      <c r="S55" s="3">
        <f t="shared" si="23"/>
        <v>4.6000000000000005</v>
      </c>
      <c r="T55" s="3"/>
      <c r="U55" s="3"/>
      <c r="V55" s="20"/>
      <c r="W55" s="3">
        <f t="shared" si="19"/>
        <v>70.12</v>
      </c>
    </row>
    <row r="56" spans="1:23" ht="15.75" x14ac:dyDescent="0.25">
      <c r="A56" s="41" t="s">
        <v>38</v>
      </c>
      <c r="B56" s="42">
        <v>163624096</v>
      </c>
      <c r="C56" s="43">
        <v>22037</v>
      </c>
      <c r="D56" s="47">
        <v>52</v>
      </c>
      <c r="E56" s="3">
        <f t="shared" ref="E56:E84" si="24">D56*0.07</f>
        <v>3.6400000000000006</v>
      </c>
      <c r="F56" s="3">
        <f t="shared" ref="F56:F84" si="25">E56*0.2</f>
        <v>0.7280000000000002</v>
      </c>
      <c r="G56" s="20"/>
      <c r="H56" s="3">
        <f t="shared" ref="H56:H84" si="26">D56*0.18</f>
        <v>9.36</v>
      </c>
      <c r="I56" s="3">
        <f t="shared" ref="I56:I84" si="27">H56*0.3</f>
        <v>2.8079999999999998</v>
      </c>
      <c r="J56" s="3"/>
      <c r="K56" s="3">
        <f t="shared" ref="K56:K84" si="28">D56*0.55</f>
        <v>28.6</v>
      </c>
      <c r="L56" s="3">
        <f t="shared" si="22"/>
        <v>14.3</v>
      </c>
      <c r="M56" s="3">
        <f t="shared" si="22"/>
        <v>7.15</v>
      </c>
      <c r="N56" s="3"/>
      <c r="O56" s="3">
        <f t="shared" ref="O56:O84" si="29">D56</f>
        <v>52</v>
      </c>
      <c r="P56" s="3"/>
      <c r="Q56" s="3">
        <f t="shared" ref="Q56:Q84" si="30">D56*0.8</f>
        <v>41.6</v>
      </c>
      <c r="R56" s="3">
        <f t="shared" si="23"/>
        <v>20.8</v>
      </c>
      <c r="S56" s="3">
        <f t="shared" si="23"/>
        <v>10.4</v>
      </c>
      <c r="T56" s="3"/>
      <c r="U56" s="3"/>
      <c r="V56" s="20"/>
      <c r="W56" s="3">
        <f t="shared" ref="W56:W84" si="31">C56*0.01</f>
        <v>220.37</v>
      </c>
    </row>
    <row r="57" spans="1:23" ht="15.75" x14ac:dyDescent="0.25">
      <c r="A57" s="41" t="s">
        <v>39</v>
      </c>
      <c r="B57" s="42">
        <v>402775414</v>
      </c>
      <c r="C57" s="43">
        <v>46077</v>
      </c>
      <c r="D57" s="47">
        <v>132</v>
      </c>
      <c r="E57" s="3">
        <f t="shared" si="24"/>
        <v>9.24</v>
      </c>
      <c r="F57" s="3">
        <f t="shared" si="25"/>
        <v>1.8480000000000001</v>
      </c>
      <c r="G57" s="20"/>
      <c r="H57" s="3">
        <f t="shared" si="26"/>
        <v>23.759999999999998</v>
      </c>
      <c r="I57" s="3">
        <f t="shared" si="27"/>
        <v>7.1279999999999992</v>
      </c>
      <c r="J57" s="3"/>
      <c r="K57" s="3">
        <f t="shared" si="28"/>
        <v>72.600000000000009</v>
      </c>
      <c r="L57" s="3">
        <f t="shared" si="22"/>
        <v>36.300000000000004</v>
      </c>
      <c r="M57" s="3">
        <f t="shared" si="22"/>
        <v>18.150000000000002</v>
      </c>
      <c r="N57" s="3"/>
      <c r="O57" s="3">
        <f t="shared" si="29"/>
        <v>132</v>
      </c>
      <c r="P57" s="3"/>
      <c r="Q57" s="3">
        <f t="shared" si="30"/>
        <v>105.60000000000001</v>
      </c>
      <c r="R57" s="3">
        <f t="shared" si="23"/>
        <v>52.800000000000004</v>
      </c>
      <c r="S57" s="3">
        <f t="shared" si="23"/>
        <v>26.400000000000002</v>
      </c>
      <c r="T57" s="3"/>
      <c r="U57" s="3"/>
      <c r="V57" s="20"/>
      <c r="W57" s="3">
        <f t="shared" si="31"/>
        <v>460.77</v>
      </c>
    </row>
    <row r="58" spans="1:23" ht="15.75" x14ac:dyDescent="0.25">
      <c r="A58" s="41" t="s">
        <v>40</v>
      </c>
      <c r="B58" s="42">
        <v>36228274</v>
      </c>
      <c r="C58" s="43">
        <v>5302</v>
      </c>
      <c r="D58" s="47">
        <v>13</v>
      </c>
      <c r="E58" s="3">
        <f t="shared" si="24"/>
        <v>0.91000000000000014</v>
      </c>
      <c r="F58" s="3">
        <f t="shared" si="25"/>
        <v>0.18200000000000005</v>
      </c>
      <c r="G58" s="20"/>
      <c r="H58" s="3">
        <f t="shared" si="26"/>
        <v>2.34</v>
      </c>
      <c r="I58" s="3">
        <f t="shared" si="27"/>
        <v>0.70199999999999996</v>
      </c>
      <c r="J58" s="3"/>
      <c r="K58" s="3">
        <f t="shared" si="28"/>
        <v>7.15</v>
      </c>
      <c r="L58" s="3">
        <f t="shared" si="22"/>
        <v>3.5750000000000002</v>
      </c>
      <c r="M58" s="3">
        <f t="shared" si="22"/>
        <v>1.7875000000000001</v>
      </c>
      <c r="N58" s="3"/>
      <c r="O58" s="3">
        <f t="shared" si="29"/>
        <v>13</v>
      </c>
      <c r="P58" s="3"/>
      <c r="Q58" s="3">
        <f t="shared" si="30"/>
        <v>10.4</v>
      </c>
      <c r="R58" s="3">
        <f t="shared" si="23"/>
        <v>5.2</v>
      </c>
      <c r="S58" s="3">
        <f t="shared" si="23"/>
        <v>2.6</v>
      </c>
      <c r="T58" s="3"/>
      <c r="U58" s="3"/>
      <c r="V58" s="20"/>
      <c r="W58" s="3">
        <f t="shared" si="31"/>
        <v>53.02</v>
      </c>
    </row>
    <row r="59" spans="1:23" ht="15.75" x14ac:dyDescent="0.25">
      <c r="A59" s="41" t="s">
        <v>41</v>
      </c>
      <c r="B59" s="42">
        <v>1296235435</v>
      </c>
      <c r="C59" s="43">
        <v>109615</v>
      </c>
      <c r="D59" s="47">
        <v>245</v>
      </c>
      <c r="E59" s="3">
        <f t="shared" si="24"/>
        <v>17.150000000000002</v>
      </c>
      <c r="F59" s="3">
        <f t="shared" si="25"/>
        <v>3.4300000000000006</v>
      </c>
      <c r="G59" s="20"/>
      <c r="H59" s="3">
        <f t="shared" si="26"/>
        <v>44.1</v>
      </c>
      <c r="I59" s="3">
        <f t="shared" si="27"/>
        <v>13.23</v>
      </c>
      <c r="J59" s="3"/>
      <c r="K59" s="3">
        <f t="shared" si="28"/>
        <v>134.75</v>
      </c>
      <c r="L59" s="3">
        <f t="shared" si="22"/>
        <v>67.375</v>
      </c>
      <c r="M59" s="3">
        <f t="shared" si="22"/>
        <v>33.6875</v>
      </c>
      <c r="N59" s="3"/>
      <c r="O59" s="3">
        <f t="shared" si="29"/>
        <v>245</v>
      </c>
      <c r="P59" s="3"/>
      <c r="Q59" s="3">
        <f t="shared" si="30"/>
        <v>196</v>
      </c>
      <c r="R59" s="3">
        <f t="shared" si="23"/>
        <v>98</v>
      </c>
      <c r="S59" s="3">
        <f t="shared" si="23"/>
        <v>49</v>
      </c>
      <c r="T59" s="3">
        <v>2</v>
      </c>
      <c r="U59" s="3">
        <v>1</v>
      </c>
      <c r="V59" s="20"/>
      <c r="W59" s="3">
        <f t="shared" si="31"/>
        <v>1096.1500000000001</v>
      </c>
    </row>
    <row r="60" spans="1:23" ht="15.75" x14ac:dyDescent="0.25">
      <c r="A60" s="41" t="s">
        <v>42</v>
      </c>
      <c r="B60" s="42">
        <v>1198157</v>
      </c>
      <c r="C60" s="43">
        <v>527</v>
      </c>
      <c r="D60" s="47">
        <v>1</v>
      </c>
      <c r="E60" s="3">
        <f t="shared" si="24"/>
        <v>7.0000000000000007E-2</v>
      </c>
      <c r="F60" s="3">
        <f t="shared" si="25"/>
        <v>1.4000000000000002E-2</v>
      </c>
      <c r="G60" s="20"/>
      <c r="H60" s="3">
        <f t="shared" si="26"/>
        <v>0.18</v>
      </c>
      <c r="I60" s="3">
        <f t="shared" si="27"/>
        <v>5.3999999999999999E-2</v>
      </c>
      <c r="J60" s="3"/>
      <c r="K60" s="3">
        <f t="shared" si="28"/>
        <v>0.55000000000000004</v>
      </c>
      <c r="L60" s="3">
        <f t="shared" si="22"/>
        <v>0.27500000000000002</v>
      </c>
      <c r="M60" s="3">
        <f t="shared" si="22"/>
        <v>0.13750000000000001</v>
      </c>
      <c r="N60" s="3"/>
      <c r="O60" s="3">
        <f t="shared" si="29"/>
        <v>1</v>
      </c>
      <c r="P60" s="3"/>
      <c r="Q60" s="3">
        <f t="shared" si="30"/>
        <v>0.8</v>
      </c>
      <c r="R60" s="3">
        <f t="shared" si="23"/>
        <v>0.4</v>
      </c>
      <c r="S60" s="3">
        <f t="shared" si="23"/>
        <v>0.2</v>
      </c>
      <c r="T60" s="3">
        <v>1</v>
      </c>
      <c r="U60" s="3"/>
      <c r="V60" s="20"/>
      <c r="W60" s="3">
        <f t="shared" si="31"/>
        <v>5.2700000000000005</v>
      </c>
    </row>
    <row r="61" spans="1:23" ht="15.75" x14ac:dyDescent="0.25">
      <c r="A61" s="41" t="s">
        <v>43</v>
      </c>
      <c r="B61" s="42">
        <v>4815934</v>
      </c>
      <c r="C61" s="43">
        <v>953</v>
      </c>
      <c r="D61" s="47">
        <v>2</v>
      </c>
      <c r="E61" s="3">
        <f t="shared" si="24"/>
        <v>0.14000000000000001</v>
      </c>
      <c r="F61" s="3">
        <f t="shared" si="25"/>
        <v>2.8000000000000004E-2</v>
      </c>
      <c r="G61" s="20"/>
      <c r="H61" s="3">
        <f t="shared" si="26"/>
        <v>0.36</v>
      </c>
      <c r="I61" s="3">
        <f t="shared" si="27"/>
        <v>0.108</v>
      </c>
      <c r="J61" s="3"/>
      <c r="K61" s="3">
        <f t="shared" si="28"/>
        <v>1.1000000000000001</v>
      </c>
      <c r="L61" s="3">
        <f t="shared" si="22"/>
        <v>0.55000000000000004</v>
      </c>
      <c r="M61" s="3">
        <f t="shared" si="22"/>
        <v>0.27500000000000002</v>
      </c>
      <c r="N61" s="3"/>
      <c r="O61" s="3">
        <f t="shared" si="29"/>
        <v>2</v>
      </c>
      <c r="P61" s="3"/>
      <c r="Q61" s="3">
        <f t="shared" si="30"/>
        <v>1.6</v>
      </c>
      <c r="R61" s="3">
        <f t="shared" si="23"/>
        <v>0.8</v>
      </c>
      <c r="S61" s="3">
        <f t="shared" si="23"/>
        <v>0.4</v>
      </c>
      <c r="T61" s="3"/>
      <c r="U61" s="3"/>
      <c r="V61" s="20"/>
      <c r="W61" s="3">
        <f t="shared" si="31"/>
        <v>9.5299999999999994</v>
      </c>
    </row>
    <row r="62" spans="1:23" ht="15.75" x14ac:dyDescent="0.25">
      <c r="A62" s="41" t="s">
        <v>44</v>
      </c>
      <c r="B62" s="42">
        <v>4935715</v>
      </c>
      <c r="C62" s="43">
        <v>744</v>
      </c>
      <c r="D62" s="47">
        <v>2</v>
      </c>
      <c r="E62" s="3">
        <f t="shared" si="24"/>
        <v>0.14000000000000001</v>
      </c>
      <c r="F62" s="3">
        <f t="shared" si="25"/>
        <v>2.8000000000000004E-2</v>
      </c>
      <c r="G62" s="20"/>
      <c r="H62" s="3">
        <f t="shared" si="26"/>
        <v>0.36</v>
      </c>
      <c r="I62" s="3">
        <f t="shared" si="27"/>
        <v>0.108</v>
      </c>
      <c r="J62" s="3"/>
      <c r="K62" s="3">
        <f t="shared" si="28"/>
        <v>1.1000000000000001</v>
      </c>
      <c r="L62" s="3">
        <f t="shared" si="22"/>
        <v>0.55000000000000004</v>
      </c>
      <c r="M62" s="3">
        <f t="shared" si="22"/>
        <v>0.27500000000000002</v>
      </c>
      <c r="N62" s="3"/>
      <c r="O62" s="3">
        <f t="shared" si="29"/>
        <v>2</v>
      </c>
      <c r="P62" s="3"/>
      <c r="Q62" s="3">
        <f t="shared" si="30"/>
        <v>1.6</v>
      </c>
      <c r="R62" s="3">
        <f t="shared" si="23"/>
        <v>0.8</v>
      </c>
      <c r="S62" s="3">
        <f t="shared" si="23"/>
        <v>0.4</v>
      </c>
      <c r="T62" s="3"/>
      <c r="U62" s="3"/>
      <c r="V62" s="20"/>
      <c r="W62" s="3">
        <f t="shared" si="31"/>
        <v>7.44</v>
      </c>
    </row>
    <row r="63" spans="1:23" ht="15.75" x14ac:dyDescent="0.25">
      <c r="A63" s="41" t="s">
        <v>96</v>
      </c>
      <c r="B63" s="42">
        <v>3349967</v>
      </c>
      <c r="C63" s="43">
        <v>1300</v>
      </c>
      <c r="D63" s="47">
        <v>1</v>
      </c>
      <c r="E63" s="3">
        <f t="shared" si="24"/>
        <v>7.0000000000000007E-2</v>
      </c>
      <c r="F63" s="3">
        <f t="shared" si="25"/>
        <v>1.4000000000000002E-2</v>
      </c>
      <c r="G63" s="20"/>
      <c r="H63" s="3">
        <f t="shared" si="26"/>
        <v>0.18</v>
      </c>
      <c r="I63" s="3">
        <f t="shared" si="27"/>
        <v>5.3999999999999999E-2</v>
      </c>
      <c r="J63" s="3"/>
      <c r="K63" s="3">
        <f t="shared" si="28"/>
        <v>0.55000000000000004</v>
      </c>
      <c r="L63" s="3">
        <f t="shared" si="22"/>
        <v>0.27500000000000002</v>
      </c>
      <c r="M63" s="3">
        <f t="shared" si="22"/>
        <v>0.13750000000000001</v>
      </c>
      <c r="N63" s="3"/>
      <c r="O63" s="3">
        <f t="shared" si="29"/>
        <v>1</v>
      </c>
      <c r="P63" s="3"/>
      <c r="Q63" s="3">
        <f t="shared" si="30"/>
        <v>0.8</v>
      </c>
      <c r="R63" s="3">
        <f t="shared" si="23"/>
        <v>0.4</v>
      </c>
      <c r="S63" s="3">
        <f t="shared" si="23"/>
        <v>0.2</v>
      </c>
      <c r="T63" s="3"/>
      <c r="U63" s="3"/>
      <c r="V63" s="20"/>
      <c r="W63" s="3">
        <f t="shared" si="31"/>
        <v>13</v>
      </c>
    </row>
    <row r="64" spans="1:23" ht="15.75" x14ac:dyDescent="0.25">
      <c r="A64" s="41" t="s">
        <v>45</v>
      </c>
      <c r="B64" s="42">
        <v>149117371</v>
      </c>
      <c r="C64" s="43">
        <v>13661</v>
      </c>
      <c r="D64" s="47">
        <v>57</v>
      </c>
      <c r="E64" s="3">
        <f t="shared" si="24"/>
        <v>3.99</v>
      </c>
      <c r="F64" s="3">
        <f t="shared" si="25"/>
        <v>0.79800000000000004</v>
      </c>
      <c r="G64" s="20"/>
      <c r="H64" s="3">
        <f t="shared" si="26"/>
        <v>10.26</v>
      </c>
      <c r="I64" s="3">
        <f t="shared" si="27"/>
        <v>3.0779999999999998</v>
      </c>
      <c r="J64" s="3"/>
      <c r="K64" s="3">
        <f t="shared" si="28"/>
        <v>31.35</v>
      </c>
      <c r="L64" s="3">
        <f t="shared" si="22"/>
        <v>15.675000000000001</v>
      </c>
      <c r="M64" s="3">
        <f t="shared" si="22"/>
        <v>7.8375000000000004</v>
      </c>
      <c r="N64" s="3"/>
      <c r="O64" s="3">
        <f t="shared" si="29"/>
        <v>57</v>
      </c>
      <c r="P64" s="3"/>
      <c r="Q64" s="3">
        <f t="shared" si="30"/>
        <v>45.6</v>
      </c>
      <c r="R64" s="3">
        <f t="shared" si="23"/>
        <v>22.8</v>
      </c>
      <c r="S64" s="3">
        <f t="shared" si="23"/>
        <v>11.4</v>
      </c>
      <c r="T64" s="3"/>
      <c r="U64" s="3"/>
      <c r="V64" s="20"/>
      <c r="W64" s="3">
        <f t="shared" si="31"/>
        <v>136.61000000000001</v>
      </c>
    </row>
    <row r="65" spans="1:23" ht="30" customHeight="1" x14ac:dyDescent="0.25">
      <c r="A65" s="41" t="s">
        <v>46</v>
      </c>
      <c r="B65" s="42">
        <v>65959062</v>
      </c>
      <c r="C65" s="43">
        <v>10975</v>
      </c>
      <c r="D65" s="47">
        <v>33</v>
      </c>
      <c r="E65" s="3">
        <f t="shared" si="24"/>
        <v>2.31</v>
      </c>
      <c r="F65" s="3">
        <f t="shared" si="25"/>
        <v>0.46200000000000002</v>
      </c>
      <c r="G65" s="20"/>
      <c r="H65" s="3">
        <f t="shared" si="26"/>
        <v>5.9399999999999995</v>
      </c>
      <c r="I65" s="3">
        <f t="shared" si="27"/>
        <v>1.7819999999999998</v>
      </c>
      <c r="J65" s="3"/>
      <c r="K65" s="3">
        <f t="shared" si="28"/>
        <v>18.150000000000002</v>
      </c>
      <c r="L65" s="3">
        <f t="shared" si="22"/>
        <v>9.0750000000000011</v>
      </c>
      <c r="M65" s="3">
        <f t="shared" si="22"/>
        <v>4.5375000000000005</v>
      </c>
      <c r="N65" s="3"/>
      <c r="O65" s="3">
        <f t="shared" si="29"/>
        <v>33</v>
      </c>
      <c r="P65" s="3"/>
      <c r="Q65" s="3">
        <f t="shared" si="30"/>
        <v>26.400000000000002</v>
      </c>
      <c r="R65" s="3">
        <f t="shared" si="23"/>
        <v>13.200000000000001</v>
      </c>
      <c r="S65" s="3">
        <f t="shared" si="23"/>
        <v>6.6000000000000005</v>
      </c>
      <c r="T65" s="3"/>
      <c r="U65" s="3"/>
      <c r="V65" s="20"/>
      <c r="W65" s="3">
        <f t="shared" si="31"/>
        <v>109.75</v>
      </c>
    </row>
    <row r="66" spans="1:23" ht="15.75" x14ac:dyDescent="0.25">
      <c r="A66" s="41" t="s">
        <v>47</v>
      </c>
      <c r="B66" s="42">
        <v>236609417</v>
      </c>
      <c r="C66" s="43">
        <v>34828</v>
      </c>
      <c r="D66" s="47">
        <v>87</v>
      </c>
      <c r="E66" s="3">
        <f t="shared" si="24"/>
        <v>6.0900000000000007</v>
      </c>
      <c r="F66" s="3">
        <f t="shared" si="25"/>
        <v>1.2180000000000002</v>
      </c>
      <c r="G66" s="20"/>
      <c r="H66" s="3">
        <f t="shared" si="26"/>
        <v>15.66</v>
      </c>
      <c r="I66" s="3">
        <f t="shared" si="27"/>
        <v>4.6979999999999995</v>
      </c>
      <c r="J66" s="3"/>
      <c r="K66" s="3">
        <f t="shared" si="28"/>
        <v>47.85</v>
      </c>
      <c r="L66" s="3">
        <f t="shared" si="22"/>
        <v>23.925000000000001</v>
      </c>
      <c r="M66" s="3">
        <f t="shared" si="22"/>
        <v>11.9625</v>
      </c>
      <c r="N66" s="3"/>
      <c r="O66" s="3">
        <f t="shared" si="29"/>
        <v>87</v>
      </c>
      <c r="P66" s="3"/>
      <c r="Q66" s="3">
        <f t="shared" si="30"/>
        <v>69.600000000000009</v>
      </c>
      <c r="R66" s="3">
        <f t="shared" si="23"/>
        <v>34.800000000000004</v>
      </c>
      <c r="S66" s="3">
        <f t="shared" si="23"/>
        <v>17.400000000000002</v>
      </c>
      <c r="T66" s="3"/>
      <c r="U66" s="3"/>
      <c r="V66" s="20"/>
      <c r="W66" s="3">
        <f t="shared" si="31"/>
        <v>348.28000000000003</v>
      </c>
    </row>
    <row r="67" spans="1:23" ht="15.75" x14ac:dyDescent="0.25">
      <c r="A67" s="41" t="s">
        <v>48</v>
      </c>
      <c r="B67" s="42">
        <v>19180391</v>
      </c>
      <c r="C67" s="43">
        <v>3884</v>
      </c>
      <c r="D67" s="47">
        <v>9</v>
      </c>
      <c r="E67" s="3">
        <f t="shared" si="24"/>
        <v>0.63000000000000012</v>
      </c>
      <c r="F67" s="3">
        <f t="shared" si="25"/>
        <v>0.12600000000000003</v>
      </c>
      <c r="G67" s="20"/>
      <c r="H67" s="3">
        <f t="shared" si="26"/>
        <v>1.6199999999999999</v>
      </c>
      <c r="I67" s="3">
        <f t="shared" si="27"/>
        <v>0.48599999999999993</v>
      </c>
      <c r="J67" s="3"/>
      <c r="K67" s="3">
        <f t="shared" si="28"/>
        <v>4.95</v>
      </c>
      <c r="L67" s="3">
        <f t="shared" si="22"/>
        <v>2.4750000000000001</v>
      </c>
      <c r="M67" s="3">
        <f t="shared" si="22"/>
        <v>1.2375</v>
      </c>
      <c r="N67" s="3"/>
      <c r="O67" s="3">
        <f t="shared" si="29"/>
        <v>9</v>
      </c>
      <c r="P67" s="3"/>
      <c r="Q67" s="3">
        <f t="shared" si="30"/>
        <v>7.2</v>
      </c>
      <c r="R67" s="3">
        <f t="shared" si="23"/>
        <v>3.6</v>
      </c>
      <c r="S67" s="3">
        <f t="shared" si="23"/>
        <v>1.8</v>
      </c>
      <c r="T67" s="3">
        <v>2</v>
      </c>
      <c r="U67" s="3">
        <v>1</v>
      </c>
      <c r="V67" s="20"/>
      <c r="W67" s="3">
        <f t="shared" si="31"/>
        <v>38.840000000000003</v>
      </c>
    </row>
    <row r="68" spans="1:23" ht="15.75" x14ac:dyDescent="0.25">
      <c r="A68" s="41" t="s">
        <v>49</v>
      </c>
      <c r="B68" s="42">
        <v>8008137</v>
      </c>
      <c r="C68" s="43">
        <v>1907</v>
      </c>
      <c r="D68" s="47">
        <v>4</v>
      </c>
      <c r="E68" s="3">
        <f t="shared" si="24"/>
        <v>0.28000000000000003</v>
      </c>
      <c r="F68" s="3">
        <f t="shared" si="25"/>
        <v>5.6000000000000008E-2</v>
      </c>
      <c r="G68" s="20"/>
      <c r="H68" s="3">
        <f t="shared" si="26"/>
        <v>0.72</v>
      </c>
      <c r="I68" s="3">
        <f t="shared" si="27"/>
        <v>0.216</v>
      </c>
      <c r="J68" s="3"/>
      <c r="K68" s="3">
        <f t="shared" si="28"/>
        <v>2.2000000000000002</v>
      </c>
      <c r="L68" s="3">
        <f t="shared" si="22"/>
        <v>1.1000000000000001</v>
      </c>
      <c r="M68" s="3">
        <f t="shared" si="22"/>
        <v>0.55000000000000004</v>
      </c>
      <c r="N68" s="3"/>
      <c r="O68" s="3">
        <f t="shared" si="29"/>
        <v>4</v>
      </c>
      <c r="P68" s="3"/>
      <c r="Q68" s="3">
        <f t="shared" si="30"/>
        <v>3.2</v>
      </c>
      <c r="R68" s="3">
        <f t="shared" si="23"/>
        <v>1.6</v>
      </c>
      <c r="S68" s="3">
        <f t="shared" si="23"/>
        <v>0.8</v>
      </c>
      <c r="T68" s="3"/>
      <c r="U68" s="3"/>
      <c r="V68" s="20"/>
      <c r="W68" s="3">
        <f t="shared" si="31"/>
        <v>19.07</v>
      </c>
    </row>
    <row r="69" spans="1:23" ht="15.75" x14ac:dyDescent="0.25">
      <c r="A69" s="41" t="s">
        <v>50</v>
      </c>
      <c r="B69" s="42">
        <v>264053370</v>
      </c>
      <c r="C69" s="43">
        <v>37193</v>
      </c>
      <c r="D69" s="47">
        <v>85</v>
      </c>
      <c r="E69" s="3">
        <f t="shared" si="24"/>
        <v>5.95</v>
      </c>
      <c r="F69" s="3">
        <f t="shared" si="25"/>
        <v>1.1900000000000002</v>
      </c>
      <c r="G69" s="20"/>
      <c r="H69" s="3">
        <f t="shared" si="26"/>
        <v>15.299999999999999</v>
      </c>
      <c r="I69" s="3">
        <f t="shared" si="27"/>
        <v>4.59</v>
      </c>
      <c r="J69" s="3"/>
      <c r="K69" s="3">
        <f t="shared" si="28"/>
        <v>46.750000000000007</v>
      </c>
      <c r="L69" s="3">
        <f t="shared" si="22"/>
        <v>23.375000000000004</v>
      </c>
      <c r="M69" s="3">
        <f t="shared" si="22"/>
        <v>11.687500000000002</v>
      </c>
      <c r="N69" s="3"/>
      <c r="O69" s="3">
        <f t="shared" si="29"/>
        <v>85</v>
      </c>
      <c r="P69" s="3"/>
      <c r="Q69" s="3">
        <f t="shared" si="30"/>
        <v>68</v>
      </c>
      <c r="R69" s="3">
        <f t="shared" si="23"/>
        <v>34</v>
      </c>
      <c r="S69" s="3">
        <f t="shared" si="23"/>
        <v>17</v>
      </c>
      <c r="T69" s="3">
        <v>1</v>
      </c>
      <c r="U69" s="3"/>
      <c r="V69" s="20"/>
      <c r="W69" s="3">
        <f t="shared" si="31"/>
        <v>371.93</v>
      </c>
    </row>
    <row r="70" spans="1:23" ht="15.75" x14ac:dyDescent="0.25">
      <c r="A70" s="41" t="s">
        <v>51</v>
      </c>
      <c r="B70" s="42">
        <v>72118289</v>
      </c>
      <c r="C70" s="43">
        <v>6340</v>
      </c>
      <c r="D70" s="47">
        <v>13</v>
      </c>
      <c r="E70" s="3">
        <f t="shared" si="24"/>
        <v>0.91000000000000014</v>
      </c>
      <c r="F70" s="3">
        <f t="shared" si="25"/>
        <v>0.18200000000000005</v>
      </c>
      <c r="G70" s="20"/>
      <c r="H70" s="3">
        <f t="shared" si="26"/>
        <v>2.34</v>
      </c>
      <c r="I70" s="3">
        <f t="shared" si="27"/>
        <v>0.70199999999999996</v>
      </c>
      <c r="J70" s="3"/>
      <c r="K70" s="3">
        <f t="shared" si="28"/>
        <v>7.15</v>
      </c>
      <c r="L70" s="3">
        <f t="shared" si="22"/>
        <v>3.5750000000000002</v>
      </c>
      <c r="M70" s="3">
        <f t="shared" si="22"/>
        <v>1.7875000000000001</v>
      </c>
      <c r="N70" s="3"/>
      <c r="O70" s="3">
        <f t="shared" si="29"/>
        <v>13</v>
      </c>
      <c r="P70" s="3"/>
      <c r="Q70" s="3">
        <f t="shared" si="30"/>
        <v>10.4</v>
      </c>
      <c r="R70" s="3">
        <f t="shared" si="23"/>
        <v>5.2</v>
      </c>
      <c r="S70" s="3">
        <f t="shared" si="23"/>
        <v>2.6</v>
      </c>
      <c r="T70" s="3">
        <v>1</v>
      </c>
      <c r="U70" s="3"/>
      <c r="V70" s="20"/>
      <c r="W70" s="3">
        <f t="shared" si="31"/>
        <v>63.4</v>
      </c>
    </row>
    <row r="71" spans="1:23" ht="15.75" x14ac:dyDescent="0.25">
      <c r="A71" s="41" t="s">
        <v>52</v>
      </c>
      <c r="B71" s="42">
        <v>58104421</v>
      </c>
      <c r="C71" s="43">
        <v>10398</v>
      </c>
      <c r="D71" s="47">
        <v>27</v>
      </c>
      <c r="E71" s="3">
        <f t="shared" si="24"/>
        <v>1.8900000000000001</v>
      </c>
      <c r="F71" s="3">
        <f t="shared" si="25"/>
        <v>0.37800000000000006</v>
      </c>
      <c r="G71" s="20"/>
      <c r="H71" s="3">
        <f t="shared" si="26"/>
        <v>4.8599999999999994</v>
      </c>
      <c r="I71" s="3">
        <f t="shared" si="27"/>
        <v>1.4579999999999997</v>
      </c>
      <c r="J71" s="3"/>
      <c r="K71" s="3">
        <f t="shared" si="28"/>
        <v>14.850000000000001</v>
      </c>
      <c r="L71" s="3">
        <f t="shared" ref="L71:M88" si="32">K71*0.5</f>
        <v>7.4250000000000007</v>
      </c>
      <c r="M71" s="3">
        <f t="shared" si="32"/>
        <v>3.7125000000000004</v>
      </c>
      <c r="N71" s="3"/>
      <c r="O71" s="3">
        <f t="shared" si="29"/>
        <v>27</v>
      </c>
      <c r="P71" s="3"/>
      <c r="Q71" s="3">
        <f t="shared" si="30"/>
        <v>21.6</v>
      </c>
      <c r="R71" s="3">
        <f t="shared" ref="R71:S88" si="33">Q71*0.5</f>
        <v>10.8</v>
      </c>
      <c r="S71" s="3">
        <f t="shared" si="33"/>
        <v>5.4</v>
      </c>
      <c r="T71" s="3">
        <v>1</v>
      </c>
      <c r="U71" s="3">
        <v>1</v>
      </c>
      <c r="V71" s="20"/>
      <c r="W71" s="3">
        <f t="shared" si="31"/>
        <v>103.98</v>
      </c>
    </row>
    <row r="72" spans="1:23" ht="15.75" x14ac:dyDescent="0.25">
      <c r="A72" s="41" t="s">
        <v>88</v>
      </c>
      <c r="B72" s="42">
        <v>16520009</v>
      </c>
      <c r="C72" s="43">
        <v>1435</v>
      </c>
      <c r="D72" s="47">
        <v>4</v>
      </c>
      <c r="E72" s="3">
        <f t="shared" si="24"/>
        <v>0.28000000000000003</v>
      </c>
      <c r="F72" s="3">
        <f t="shared" si="25"/>
        <v>5.6000000000000008E-2</v>
      </c>
      <c r="G72" s="20"/>
      <c r="H72" s="3">
        <f t="shared" si="26"/>
        <v>0.72</v>
      </c>
      <c r="I72" s="3">
        <f t="shared" si="27"/>
        <v>0.216</v>
      </c>
      <c r="J72" s="3"/>
      <c r="K72" s="3">
        <f t="shared" si="28"/>
        <v>2.2000000000000002</v>
      </c>
      <c r="L72" s="3">
        <f t="shared" si="32"/>
        <v>1.1000000000000001</v>
      </c>
      <c r="M72" s="3">
        <f t="shared" si="32"/>
        <v>0.55000000000000004</v>
      </c>
      <c r="N72" s="3"/>
      <c r="O72" s="3">
        <f t="shared" si="29"/>
        <v>4</v>
      </c>
      <c r="P72" s="3"/>
      <c r="Q72" s="3">
        <f t="shared" si="30"/>
        <v>3.2</v>
      </c>
      <c r="R72" s="3">
        <f t="shared" si="33"/>
        <v>1.6</v>
      </c>
      <c r="S72" s="3">
        <f t="shared" si="33"/>
        <v>0.8</v>
      </c>
      <c r="T72" s="3"/>
      <c r="U72" s="3"/>
      <c r="V72" s="20"/>
      <c r="W72" s="3">
        <f t="shared" si="31"/>
        <v>14.35</v>
      </c>
    </row>
    <row r="73" spans="1:23" ht="15.75" x14ac:dyDescent="0.25">
      <c r="A73" s="41" t="s">
        <v>53</v>
      </c>
      <c r="B73" s="42">
        <v>17087482</v>
      </c>
      <c r="C73" s="43">
        <v>6376</v>
      </c>
      <c r="D73" s="47">
        <v>5</v>
      </c>
      <c r="E73" s="3">
        <f t="shared" si="24"/>
        <v>0.35000000000000003</v>
      </c>
      <c r="F73" s="3">
        <f t="shared" si="25"/>
        <v>7.0000000000000007E-2</v>
      </c>
      <c r="G73" s="20"/>
      <c r="H73" s="3">
        <f t="shared" si="26"/>
        <v>0.89999999999999991</v>
      </c>
      <c r="I73" s="3">
        <f t="shared" si="27"/>
        <v>0.26999999999999996</v>
      </c>
      <c r="J73" s="3"/>
      <c r="K73" s="3">
        <f t="shared" si="28"/>
        <v>2.75</v>
      </c>
      <c r="L73" s="3">
        <f t="shared" si="32"/>
        <v>1.375</v>
      </c>
      <c r="M73" s="3">
        <f t="shared" si="32"/>
        <v>0.6875</v>
      </c>
      <c r="N73" s="3"/>
      <c r="O73" s="3">
        <f t="shared" si="29"/>
        <v>5</v>
      </c>
      <c r="P73" s="3"/>
      <c r="Q73" s="3">
        <f t="shared" si="30"/>
        <v>4</v>
      </c>
      <c r="R73" s="3">
        <f t="shared" si="33"/>
        <v>2</v>
      </c>
      <c r="S73" s="3">
        <f t="shared" si="33"/>
        <v>1</v>
      </c>
      <c r="T73" s="3"/>
      <c r="U73" s="3"/>
      <c r="V73" s="20"/>
      <c r="W73" s="3">
        <f t="shared" si="31"/>
        <v>63.76</v>
      </c>
    </row>
    <row r="74" spans="1:23" ht="30" x14ac:dyDescent="0.25">
      <c r="A74" s="41" t="s">
        <v>97</v>
      </c>
      <c r="B74" s="42">
        <v>1746161</v>
      </c>
      <c r="C74" s="43">
        <v>1299</v>
      </c>
      <c r="D74" s="47">
        <v>0</v>
      </c>
      <c r="E74" s="3">
        <f t="shared" si="24"/>
        <v>0</v>
      </c>
      <c r="F74" s="3">
        <f t="shared" si="25"/>
        <v>0</v>
      </c>
      <c r="G74" s="20"/>
      <c r="H74" s="3">
        <f t="shared" si="26"/>
        <v>0</v>
      </c>
      <c r="I74" s="3">
        <f t="shared" si="27"/>
        <v>0</v>
      </c>
      <c r="J74" s="3"/>
      <c r="K74" s="3">
        <f t="shared" si="28"/>
        <v>0</v>
      </c>
      <c r="L74" s="3">
        <f t="shared" si="32"/>
        <v>0</v>
      </c>
      <c r="M74" s="3">
        <f t="shared" si="32"/>
        <v>0</v>
      </c>
      <c r="N74" s="3"/>
      <c r="O74" s="3">
        <f t="shared" si="29"/>
        <v>0</v>
      </c>
      <c r="P74" s="3"/>
      <c r="Q74" s="3">
        <f t="shared" si="30"/>
        <v>0</v>
      </c>
      <c r="R74" s="3">
        <f t="shared" si="33"/>
        <v>0</v>
      </c>
      <c r="S74" s="3">
        <f t="shared" si="33"/>
        <v>0</v>
      </c>
      <c r="T74" s="3"/>
      <c r="U74" s="3"/>
      <c r="V74" s="20"/>
      <c r="W74" s="3">
        <f t="shared" si="31"/>
        <v>12.99</v>
      </c>
    </row>
    <row r="75" spans="1:23" ht="15.75" x14ac:dyDescent="0.25">
      <c r="A75" s="41" t="s">
        <v>109</v>
      </c>
      <c r="B75" s="42">
        <v>41819378</v>
      </c>
      <c r="C75" s="43">
        <v>5322</v>
      </c>
      <c r="D75" s="47">
        <v>10</v>
      </c>
      <c r="E75" s="3">
        <f t="shared" si="24"/>
        <v>0.70000000000000007</v>
      </c>
      <c r="F75" s="3">
        <f t="shared" si="25"/>
        <v>0.14000000000000001</v>
      </c>
      <c r="G75" s="20"/>
      <c r="H75" s="3">
        <f t="shared" si="26"/>
        <v>1.7999999999999998</v>
      </c>
      <c r="I75" s="3">
        <f t="shared" si="27"/>
        <v>0.53999999999999992</v>
      </c>
      <c r="J75" s="3"/>
      <c r="K75" s="3">
        <f t="shared" si="28"/>
        <v>5.5</v>
      </c>
      <c r="L75" s="3">
        <f t="shared" si="32"/>
        <v>2.75</v>
      </c>
      <c r="M75" s="3">
        <f t="shared" si="32"/>
        <v>1.375</v>
      </c>
      <c r="N75" s="3"/>
      <c r="O75" s="3">
        <f t="shared" si="29"/>
        <v>10</v>
      </c>
      <c r="P75" s="3"/>
      <c r="Q75" s="3">
        <f t="shared" si="30"/>
        <v>8</v>
      </c>
      <c r="R75" s="3">
        <f t="shared" si="33"/>
        <v>4</v>
      </c>
      <c r="S75" s="3">
        <f t="shared" si="33"/>
        <v>2</v>
      </c>
      <c r="T75" s="3">
        <v>2</v>
      </c>
      <c r="U75" s="3">
        <v>1</v>
      </c>
      <c r="V75" s="20"/>
      <c r="W75" s="3">
        <f t="shared" si="31"/>
        <v>53.22</v>
      </c>
    </row>
    <row r="76" spans="1:23" ht="15.75" x14ac:dyDescent="0.25">
      <c r="A76" s="41" t="s">
        <v>54</v>
      </c>
      <c r="B76" s="42">
        <v>2539521</v>
      </c>
      <c r="C76" s="43">
        <v>409</v>
      </c>
      <c r="D76" s="47">
        <v>0</v>
      </c>
      <c r="E76" s="3">
        <f t="shared" si="24"/>
        <v>0</v>
      </c>
      <c r="F76" s="3">
        <f t="shared" si="25"/>
        <v>0</v>
      </c>
      <c r="G76" s="20"/>
      <c r="H76" s="3">
        <f t="shared" si="26"/>
        <v>0</v>
      </c>
      <c r="I76" s="3">
        <f t="shared" si="27"/>
        <v>0</v>
      </c>
      <c r="J76" s="3"/>
      <c r="K76" s="3">
        <f t="shared" si="28"/>
        <v>0</v>
      </c>
      <c r="L76" s="3">
        <f t="shared" si="32"/>
        <v>0</v>
      </c>
      <c r="M76" s="3">
        <f t="shared" si="32"/>
        <v>0</v>
      </c>
      <c r="N76" s="3"/>
      <c r="O76" s="3">
        <f t="shared" si="29"/>
        <v>0</v>
      </c>
      <c r="P76" s="3"/>
      <c r="Q76" s="3">
        <f t="shared" si="30"/>
        <v>0</v>
      </c>
      <c r="R76" s="3">
        <f t="shared" si="33"/>
        <v>0</v>
      </c>
      <c r="S76" s="3">
        <f t="shared" si="33"/>
        <v>0</v>
      </c>
      <c r="T76" s="3"/>
      <c r="U76" s="3"/>
      <c r="V76" s="20"/>
      <c r="W76" s="3">
        <f t="shared" si="31"/>
        <v>4.09</v>
      </c>
    </row>
    <row r="77" spans="1:23" ht="15.75" x14ac:dyDescent="0.25">
      <c r="A77" s="41" t="s">
        <v>55</v>
      </c>
      <c r="B77" s="42">
        <v>474551749</v>
      </c>
      <c r="C77" s="43">
        <v>57540</v>
      </c>
      <c r="D77" s="47">
        <v>180</v>
      </c>
      <c r="E77" s="3">
        <f t="shared" si="24"/>
        <v>12.600000000000001</v>
      </c>
      <c r="F77" s="3">
        <f t="shared" si="25"/>
        <v>2.5200000000000005</v>
      </c>
      <c r="G77" s="20"/>
      <c r="H77" s="3">
        <f t="shared" si="26"/>
        <v>32.4</v>
      </c>
      <c r="I77" s="3">
        <f t="shared" si="27"/>
        <v>9.7199999999999989</v>
      </c>
      <c r="J77" s="3"/>
      <c r="K77" s="3">
        <f t="shared" si="28"/>
        <v>99.000000000000014</v>
      </c>
      <c r="L77" s="3">
        <f t="shared" si="32"/>
        <v>49.500000000000007</v>
      </c>
      <c r="M77" s="3">
        <f t="shared" si="32"/>
        <v>24.750000000000004</v>
      </c>
      <c r="N77" s="3"/>
      <c r="O77" s="3">
        <f t="shared" si="29"/>
        <v>180</v>
      </c>
      <c r="P77" s="3"/>
      <c r="Q77" s="3">
        <f t="shared" si="30"/>
        <v>144</v>
      </c>
      <c r="R77" s="3">
        <f t="shared" si="33"/>
        <v>72</v>
      </c>
      <c r="S77" s="3">
        <f t="shared" si="33"/>
        <v>36</v>
      </c>
      <c r="T77" s="3"/>
      <c r="U77" s="3"/>
      <c r="V77" s="20"/>
      <c r="W77" s="3">
        <f t="shared" si="31"/>
        <v>575.4</v>
      </c>
    </row>
    <row r="78" spans="1:23" ht="15.75" x14ac:dyDescent="0.25">
      <c r="A78" s="41" t="s">
        <v>56</v>
      </c>
      <c r="B78" s="42">
        <v>73376212</v>
      </c>
      <c r="C78" s="43">
        <v>8286</v>
      </c>
      <c r="D78" s="47">
        <v>17</v>
      </c>
      <c r="E78" s="3">
        <f t="shared" si="24"/>
        <v>1.1900000000000002</v>
      </c>
      <c r="F78" s="3">
        <f t="shared" si="25"/>
        <v>0.23800000000000004</v>
      </c>
      <c r="G78" s="20"/>
      <c r="H78" s="3">
        <f t="shared" si="26"/>
        <v>3.06</v>
      </c>
      <c r="I78" s="3">
        <f t="shared" si="27"/>
        <v>0.91799999999999993</v>
      </c>
      <c r="J78" s="3"/>
      <c r="K78" s="3">
        <f t="shared" si="28"/>
        <v>9.3500000000000014</v>
      </c>
      <c r="L78" s="3">
        <f t="shared" si="32"/>
        <v>4.6750000000000007</v>
      </c>
      <c r="M78" s="3">
        <f t="shared" si="32"/>
        <v>2.3375000000000004</v>
      </c>
      <c r="N78" s="3"/>
      <c r="O78" s="3">
        <f t="shared" si="29"/>
        <v>17</v>
      </c>
      <c r="P78" s="3"/>
      <c r="Q78" s="3">
        <f t="shared" si="30"/>
        <v>13.600000000000001</v>
      </c>
      <c r="R78" s="3">
        <f t="shared" si="33"/>
        <v>6.8000000000000007</v>
      </c>
      <c r="S78" s="3">
        <f t="shared" si="33"/>
        <v>3.4000000000000004</v>
      </c>
      <c r="T78" s="3"/>
      <c r="U78" s="3"/>
      <c r="V78" s="20"/>
      <c r="W78" s="3">
        <f t="shared" si="31"/>
        <v>82.86</v>
      </c>
    </row>
    <row r="79" spans="1:23" ht="15.75" x14ac:dyDescent="0.25">
      <c r="A79" s="41" t="s">
        <v>57</v>
      </c>
      <c r="B79" s="42">
        <v>99665337</v>
      </c>
      <c r="C79" s="43">
        <v>8927</v>
      </c>
      <c r="D79" s="47">
        <v>40</v>
      </c>
      <c r="E79" s="3">
        <f t="shared" si="24"/>
        <v>2.8000000000000003</v>
      </c>
      <c r="F79" s="3">
        <f t="shared" si="25"/>
        <v>0.56000000000000005</v>
      </c>
      <c r="G79" s="20"/>
      <c r="H79" s="3">
        <f t="shared" si="26"/>
        <v>7.1999999999999993</v>
      </c>
      <c r="I79" s="3">
        <f t="shared" si="27"/>
        <v>2.1599999999999997</v>
      </c>
      <c r="J79" s="3"/>
      <c r="K79" s="3">
        <f t="shared" si="28"/>
        <v>22</v>
      </c>
      <c r="L79" s="3">
        <f t="shared" si="32"/>
        <v>11</v>
      </c>
      <c r="M79" s="3">
        <f t="shared" si="32"/>
        <v>5.5</v>
      </c>
      <c r="N79" s="3"/>
      <c r="O79" s="3">
        <f t="shared" si="29"/>
        <v>40</v>
      </c>
      <c r="P79" s="3"/>
      <c r="Q79" s="3">
        <f t="shared" si="30"/>
        <v>32</v>
      </c>
      <c r="R79" s="3">
        <f t="shared" si="33"/>
        <v>16</v>
      </c>
      <c r="S79" s="3">
        <f t="shared" si="33"/>
        <v>8</v>
      </c>
      <c r="T79" s="3"/>
      <c r="U79" s="3"/>
      <c r="V79" s="20"/>
      <c r="W79" s="3">
        <f t="shared" si="31"/>
        <v>89.27</v>
      </c>
    </row>
    <row r="80" spans="1:23" ht="15.75" x14ac:dyDescent="0.25">
      <c r="A80" s="41" t="s">
        <v>58</v>
      </c>
      <c r="B80" s="42">
        <v>188637622</v>
      </c>
      <c r="C80" s="43">
        <v>18242</v>
      </c>
      <c r="D80" s="47">
        <v>35</v>
      </c>
      <c r="E80" s="3">
        <f t="shared" si="24"/>
        <v>2.4500000000000002</v>
      </c>
      <c r="F80" s="3">
        <f t="shared" si="25"/>
        <v>0.49000000000000005</v>
      </c>
      <c r="G80" s="20"/>
      <c r="H80" s="3">
        <f t="shared" si="26"/>
        <v>6.3</v>
      </c>
      <c r="I80" s="3">
        <f t="shared" si="27"/>
        <v>1.89</v>
      </c>
      <c r="J80" s="3"/>
      <c r="K80" s="3">
        <f t="shared" si="28"/>
        <v>19.25</v>
      </c>
      <c r="L80" s="3">
        <f t="shared" si="32"/>
        <v>9.625</v>
      </c>
      <c r="M80" s="3">
        <f t="shared" si="32"/>
        <v>4.8125</v>
      </c>
      <c r="N80" s="3"/>
      <c r="O80" s="3">
        <f t="shared" si="29"/>
        <v>35</v>
      </c>
      <c r="P80" s="3"/>
      <c r="Q80" s="3">
        <f t="shared" si="30"/>
        <v>28</v>
      </c>
      <c r="R80" s="3">
        <f t="shared" si="33"/>
        <v>14</v>
      </c>
      <c r="S80" s="3">
        <f t="shared" si="33"/>
        <v>7</v>
      </c>
      <c r="T80" s="3"/>
      <c r="U80" s="3"/>
      <c r="V80" s="20"/>
      <c r="W80" s="3">
        <f t="shared" si="31"/>
        <v>182.42000000000002</v>
      </c>
    </row>
    <row r="81" spans="1:23" ht="15.75" x14ac:dyDescent="0.25">
      <c r="A81" s="41" t="s">
        <v>59</v>
      </c>
      <c r="B81" s="42">
        <v>8544518</v>
      </c>
      <c r="C81" s="43">
        <v>1361</v>
      </c>
      <c r="D81" s="47">
        <v>4</v>
      </c>
      <c r="E81" s="3">
        <f t="shared" si="24"/>
        <v>0.28000000000000003</v>
      </c>
      <c r="F81" s="3">
        <f t="shared" si="25"/>
        <v>5.6000000000000008E-2</v>
      </c>
      <c r="G81" s="20"/>
      <c r="H81" s="3">
        <f t="shared" si="26"/>
        <v>0.72</v>
      </c>
      <c r="I81" s="3">
        <f t="shared" si="27"/>
        <v>0.216</v>
      </c>
      <c r="J81" s="3"/>
      <c r="K81" s="3">
        <f t="shared" si="28"/>
        <v>2.2000000000000002</v>
      </c>
      <c r="L81" s="3">
        <f t="shared" si="32"/>
        <v>1.1000000000000001</v>
      </c>
      <c r="M81" s="3">
        <f t="shared" si="32"/>
        <v>0.55000000000000004</v>
      </c>
      <c r="N81" s="3"/>
      <c r="O81" s="3">
        <f t="shared" si="29"/>
        <v>4</v>
      </c>
      <c r="P81" s="3"/>
      <c r="Q81" s="3">
        <f t="shared" si="30"/>
        <v>3.2</v>
      </c>
      <c r="R81" s="3">
        <f t="shared" si="33"/>
        <v>1.6</v>
      </c>
      <c r="S81" s="3">
        <f t="shared" si="33"/>
        <v>0.8</v>
      </c>
      <c r="T81" s="3"/>
      <c r="U81" s="3"/>
      <c r="V81" s="20"/>
      <c r="W81" s="3">
        <f t="shared" si="31"/>
        <v>13.61</v>
      </c>
    </row>
    <row r="82" spans="1:23" ht="15.75" x14ac:dyDescent="0.25">
      <c r="A82" s="41" t="s">
        <v>110</v>
      </c>
      <c r="B82" s="42">
        <v>7692541</v>
      </c>
      <c r="C82" s="43">
        <v>694</v>
      </c>
      <c r="D82" s="47">
        <v>1</v>
      </c>
      <c r="E82" s="3">
        <f t="shared" si="24"/>
        <v>7.0000000000000007E-2</v>
      </c>
      <c r="F82" s="3">
        <f t="shared" si="25"/>
        <v>1.4000000000000002E-2</v>
      </c>
      <c r="G82" s="20"/>
      <c r="H82" s="3">
        <f t="shared" si="26"/>
        <v>0.18</v>
      </c>
      <c r="I82" s="3">
        <f t="shared" si="27"/>
        <v>5.3999999999999999E-2</v>
      </c>
      <c r="J82" s="3"/>
      <c r="K82" s="3">
        <f t="shared" si="28"/>
        <v>0.55000000000000004</v>
      </c>
      <c r="L82" s="3">
        <f t="shared" si="32"/>
        <v>0.27500000000000002</v>
      </c>
      <c r="M82" s="3">
        <f t="shared" si="32"/>
        <v>0.13750000000000001</v>
      </c>
      <c r="N82" s="3"/>
      <c r="O82" s="3">
        <f t="shared" si="29"/>
        <v>1</v>
      </c>
      <c r="P82" s="3"/>
      <c r="Q82" s="3">
        <f t="shared" si="30"/>
        <v>0.8</v>
      </c>
      <c r="R82" s="3">
        <f t="shared" si="33"/>
        <v>0.4</v>
      </c>
      <c r="S82" s="3">
        <f t="shared" si="33"/>
        <v>0.2</v>
      </c>
      <c r="T82" s="3"/>
      <c r="U82" s="3"/>
      <c r="V82" s="20"/>
      <c r="W82" s="3">
        <f t="shared" si="31"/>
        <v>6.94</v>
      </c>
    </row>
    <row r="83" spans="1:23" ht="15.75" x14ac:dyDescent="0.25">
      <c r="A83" s="41" t="s">
        <v>60</v>
      </c>
      <c r="B83" s="42">
        <v>2496862711</v>
      </c>
      <c r="C83" s="43">
        <v>197883</v>
      </c>
      <c r="D83" s="47">
        <v>414</v>
      </c>
      <c r="E83" s="3">
        <f t="shared" si="24"/>
        <v>28.980000000000004</v>
      </c>
      <c r="F83" s="3">
        <f t="shared" si="25"/>
        <v>5.7960000000000012</v>
      </c>
      <c r="G83" s="20"/>
      <c r="H83" s="3">
        <f t="shared" si="26"/>
        <v>74.52</v>
      </c>
      <c r="I83" s="3">
        <f t="shared" si="27"/>
        <v>22.355999999999998</v>
      </c>
      <c r="J83" s="3"/>
      <c r="K83" s="3">
        <f t="shared" si="28"/>
        <v>227.70000000000002</v>
      </c>
      <c r="L83" s="3">
        <f t="shared" si="32"/>
        <v>113.85000000000001</v>
      </c>
      <c r="M83" s="3">
        <f t="shared" si="32"/>
        <v>56.925000000000004</v>
      </c>
      <c r="N83" s="3"/>
      <c r="O83" s="3">
        <f t="shared" si="29"/>
        <v>414</v>
      </c>
      <c r="P83" s="3"/>
      <c r="Q83" s="3">
        <f t="shared" si="30"/>
        <v>331.20000000000005</v>
      </c>
      <c r="R83" s="3">
        <f t="shared" si="33"/>
        <v>165.60000000000002</v>
      </c>
      <c r="S83" s="3">
        <f t="shared" si="33"/>
        <v>82.800000000000011</v>
      </c>
      <c r="T83" s="3"/>
      <c r="U83" s="3"/>
      <c r="V83" s="20"/>
      <c r="W83" s="3">
        <f t="shared" si="31"/>
        <v>1978.8300000000002</v>
      </c>
    </row>
    <row r="84" spans="1:23" ht="15.75" x14ac:dyDescent="0.25">
      <c r="A84" s="41" t="s">
        <v>98</v>
      </c>
      <c r="B84" s="42">
        <v>16171186</v>
      </c>
      <c r="C84" s="43">
        <v>1861</v>
      </c>
      <c r="D84" s="47">
        <v>3</v>
      </c>
      <c r="E84" s="3">
        <f t="shared" si="24"/>
        <v>0.21000000000000002</v>
      </c>
      <c r="F84" s="3">
        <f t="shared" si="25"/>
        <v>4.200000000000001E-2</v>
      </c>
      <c r="G84" s="20"/>
      <c r="H84" s="3">
        <f t="shared" si="26"/>
        <v>0.54</v>
      </c>
      <c r="I84" s="3">
        <f t="shared" si="27"/>
        <v>0.16200000000000001</v>
      </c>
      <c r="J84" s="3"/>
      <c r="K84" s="3">
        <f t="shared" si="28"/>
        <v>1.6500000000000001</v>
      </c>
      <c r="L84" s="3">
        <f t="shared" si="32"/>
        <v>0.82500000000000007</v>
      </c>
      <c r="M84" s="3">
        <f t="shared" si="32"/>
        <v>0.41250000000000003</v>
      </c>
      <c r="N84" s="3"/>
      <c r="O84" s="3">
        <f t="shared" si="29"/>
        <v>3</v>
      </c>
      <c r="P84" s="3"/>
      <c r="Q84" s="3">
        <f t="shared" si="30"/>
        <v>2.4000000000000004</v>
      </c>
      <c r="R84" s="3">
        <f t="shared" si="33"/>
        <v>1.2000000000000002</v>
      </c>
      <c r="S84" s="3">
        <f t="shared" si="33"/>
        <v>0.60000000000000009</v>
      </c>
      <c r="T84" s="3"/>
      <c r="U84" s="3"/>
      <c r="V84" s="20"/>
      <c r="W84" s="3">
        <f t="shared" si="31"/>
        <v>18.61</v>
      </c>
    </row>
    <row r="85" spans="1:23" ht="30" x14ac:dyDescent="0.25">
      <c r="A85" s="41" t="s">
        <v>99</v>
      </c>
      <c r="B85" s="42">
        <v>1884294</v>
      </c>
      <c r="C85" s="43">
        <v>693</v>
      </c>
      <c r="D85" s="47">
        <v>1</v>
      </c>
      <c r="E85" s="3">
        <f t="shared" ref="E85:E103" si="34">D85*0.07</f>
        <v>7.0000000000000007E-2</v>
      </c>
      <c r="F85" s="3">
        <f t="shared" ref="F85:F104" si="35">E85*0.2</f>
        <v>1.4000000000000002E-2</v>
      </c>
      <c r="G85" s="20"/>
      <c r="H85" s="3">
        <f t="shared" ref="H85:H96" si="36">D85*0.18</f>
        <v>0.18</v>
      </c>
      <c r="I85" s="3">
        <f t="shared" ref="I85:I104" si="37">H85*0.3</f>
        <v>5.3999999999999999E-2</v>
      </c>
      <c r="J85" s="3"/>
      <c r="K85" s="3">
        <f t="shared" ref="K85:K96" si="38">D85*0.55</f>
        <v>0.55000000000000004</v>
      </c>
      <c r="L85" s="3">
        <f t="shared" si="32"/>
        <v>0.27500000000000002</v>
      </c>
      <c r="M85" s="3">
        <f t="shared" si="32"/>
        <v>0.13750000000000001</v>
      </c>
      <c r="N85" s="3"/>
      <c r="O85" s="3">
        <f t="shared" ref="O85:O98" si="39">D85</f>
        <v>1</v>
      </c>
      <c r="P85" s="3"/>
      <c r="Q85" s="3">
        <f t="shared" ref="Q85:Q94" si="40">D85*0.8</f>
        <v>0.8</v>
      </c>
      <c r="R85" s="3">
        <f t="shared" si="33"/>
        <v>0.4</v>
      </c>
      <c r="S85" s="3">
        <f t="shared" si="33"/>
        <v>0.2</v>
      </c>
      <c r="T85" s="3">
        <v>2</v>
      </c>
      <c r="U85" s="3">
        <v>1</v>
      </c>
      <c r="V85" s="20"/>
      <c r="W85" s="3">
        <f t="shared" ref="W85:W93" si="41">C85*0.01</f>
        <v>6.93</v>
      </c>
    </row>
    <row r="86" spans="1:23" ht="15.75" x14ac:dyDescent="0.25">
      <c r="A86" s="41" t="s">
        <v>61</v>
      </c>
      <c r="B86" s="42">
        <v>19967585</v>
      </c>
      <c r="C86" s="43">
        <v>2274</v>
      </c>
      <c r="D86" s="47">
        <v>7</v>
      </c>
      <c r="E86" s="3">
        <f t="shared" si="34"/>
        <v>0.49000000000000005</v>
      </c>
      <c r="F86" s="3">
        <f t="shared" si="35"/>
        <v>9.8000000000000018E-2</v>
      </c>
      <c r="G86" s="20"/>
      <c r="H86" s="3">
        <f t="shared" si="36"/>
        <v>1.26</v>
      </c>
      <c r="I86" s="3">
        <f t="shared" si="37"/>
        <v>0.378</v>
      </c>
      <c r="J86" s="3"/>
      <c r="K86" s="3">
        <f t="shared" si="38"/>
        <v>3.8500000000000005</v>
      </c>
      <c r="L86" s="3">
        <f t="shared" si="32"/>
        <v>1.9250000000000003</v>
      </c>
      <c r="M86" s="3">
        <f t="shared" si="32"/>
        <v>0.96250000000000013</v>
      </c>
      <c r="N86" s="3"/>
      <c r="O86" s="3">
        <f t="shared" si="39"/>
        <v>7</v>
      </c>
      <c r="P86" s="3"/>
      <c r="Q86" s="3">
        <f t="shared" si="40"/>
        <v>5.6000000000000005</v>
      </c>
      <c r="R86" s="3">
        <f t="shared" si="33"/>
        <v>2.8000000000000003</v>
      </c>
      <c r="S86" s="3">
        <f t="shared" si="33"/>
        <v>1.4000000000000001</v>
      </c>
      <c r="T86" s="3"/>
      <c r="U86" s="3"/>
      <c r="V86" s="20"/>
      <c r="W86" s="3">
        <f t="shared" si="41"/>
        <v>22.740000000000002</v>
      </c>
    </row>
    <row r="87" spans="1:23" ht="15.75" x14ac:dyDescent="0.25">
      <c r="A87" s="41" t="s">
        <v>62</v>
      </c>
      <c r="B87" s="42">
        <v>31227572</v>
      </c>
      <c r="C87" s="43">
        <v>4260</v>
      </c>
      <c r="D87" s="47">
        <v>8</v>
      </c>
      <c r="E87" s="3">
        <f t="shared" si="34"/>
        <v>0.56000000000000005</v>
      </c>
      <c r="F87" s="3">
        <f t="shared" si="35"/>
        <v>0.11200000000000002</v>
      </c>
      <c r="G87" s="20"/>
      <c r="H87" s="3">
        <f t="shared" si="36"/>
        <v>1.44</v>
      </c>
      <c r="I87" s="3">
        <f t="shared" si="37"/>
        <v>0.432</v>
      </c>
      <c r="J87" s="3"/>
      <c r="K87" s="3">
        <f t="shared" si="38"/>
        <v>4.4000000000000004</v>
      </c>
      <c r="L87" s="3">
        <f t="shared" si="32"/>
        <v>2.2000000000000002</v>
      </c>
      <c r="M87" s="3">
        <f t="shared" si="32"/>
        <v>1.1000000000000001</v>
      </c>
      <c r="N87" s="3"/>
      <c r="O87" s="3">
        <f t="shared" si="39"/>
        <v>8</v>
      </c>
      <c r="P87" s="3"/>
      <c r="Q87" s="3">
        <f t="shared" si="40"/>
        <v>6.4</v>
      </c>
      <c r="R87" s="3">
        <f t="shared" si="33"/>
        <v>3.2</v>
      </c>
      <c r="S87" s="3">
        <f t="shared" si="33"/>
        <v>1.6</v>
      </c>
      <c r="T87" s="3"/>
      <c r="U87" s="3"/>
      <c r="V87" s="20"/>
      <c r="W87" s="3">
        <f t="shared" si="41"/>
        <v>42.6</v>
      </c>
    </row>
    <row r="88" spans="1:23" ht="15.75" x14ac:dyDescent="0.25">
      <c r="A88" s="41" t="s">
        <v>63</v>
      </c>
      <c r="B88" s="42">
        <v>2982798</v>
      </c>
      <c r="C88" s="43">
        <v>762</v>
      </c>
      <c r="D88" s="47">
        <v>1</v>
      </c>
      <c r="E88" s="3">
        <f t="shared" si="34"/>
        <v>7.0000000000000007E-2</v>
      </c>
      <c r="F88" s="3">
        <f t="shared" si="35"/>
        <v>1.4000000000000002E-2</v>
      </c>
      <c r="G88" s="20"/>
      <c r="H88" s="3">
        <f t="shared" si="36"/>
        <v>0.18</v>
      </c>
      <c r="I88" s="3">
        <f t="shared" si="37"/>
        <v>5.3999999999999999E-2</v>
      </c>
      <c r="J88" s="3"/>
      <c r="K88" s="3">
        <f t="shared" si="38"/>
        <v>0.55000000000000004</v>
      </c>
      <c r="L88" s="3">
        <f t="shared" si="32"/>
        <v>0.27500000000000002</v>
      </c>
      <c r="M88" s="3">
        <f t="shared" si="32"/>
        <v>0.13750000000000001</v>
      </c>
      <c r="N88" s="3"/>
      <c r="O88" s="3">
        <f t="shared" si="39"/>
        <v>1</v>
      </c>
      <c r="P88" s="3"/>
      <c r="Q88" s="3">
        <f t="shared" si="40"/>
        <v>0.8</v>
      </c>
      <c r="R88" s="3">
        <f t="shared" si="33"/>
        <v>0.4</v>
      </c>
      <c r="S88" s="3">
        <f t="shared" si="33"/>
        <v>0.2</v>
      </c>
      <c r="T88" s="3"/>
      <c r="U88" s="3"/>
      <c r="V88" s="20"/>
      <c r="W88" s="3">
        <f t="shared" si="41"/>
        <v>7.62</v>
      </c>
    </row>
    <row r="89" spans="1:23" ht="15.75" x14ac:dyDescent="0.25">
      <c r="A89" s="41" t="s">
        <v>64</v>
      </c>
      <c r="B89" s="42">
        <v>244592740</v>
      </c>
      <c r="C89" s="43">
        <v>26420</v>
      </c>
      <c r="D89" s="47">
        <v>89</v>
      </c>
      <c r="E89" s="3">
        <f t="shared" si="34"/>
        <v>6.23</v>
      </c>
      <c r="F89" s="3">
        <f t="shared" si="35"/>
        <v>1.2460000000000002</v>
      </c>
      <c r="G89" s="20"/>
      <c r="H89" s="3">
        <f t="shared" si="36"/>
        <v>16.02</v>
      </c>
      <c r="I89" s="3">
        <f t="shared" si="37"/>
        <v>4.806</v>
      </c>
      <c r="J89" s="3"/>
      <c r="K89" s="3">
        <f t="shared" si="38"/>
        <v>48.95</v>
      </c>
      <c r="L89" s="3">
        <f t="shared" ref="L89:M94" si="42">K89*0.5</f>
        <v>24.475000000000001</v>
      </c>
      <c r="M89" s="3">
        <f t="shared" si="42"/>
        <v>12.237500000000001</v>
      </c>
      <c r="N89" s="3"/>
      <c r="O89" s="3">
        <f t="shared" si="39"/>
        <v>89</v>
      </c>
      <c r="P89" s="3"/>
      <c r="Q89" s="3">
        <f t="shared" si="40"/>
        <v>71.2</v>
      </c>
      <c r="R89" s="3">
        <f t="shared" ref="R89:S94" si="43">Q89*0.5</f>
        <v>35.6</v>
      </c>
      <c r="S89" s="3">
        <f t="shared" si="43"/>
        <v>17.8</v>
      </c>
      <c r="T89" s="3">
        <v>1</v>
      </c>
      <c r="U89" s="3"/>
      <c r="V89" s="20"/>
      <c r="W89" s="3">
        <f t="shared" si="41"/>
        <v>264.2</v>
      </c>
    </row>
    <row r="90" spans="1:23" ht="15.75" x14ac:dyDescent="0.25">
      <c r="A90" s="41" t="s">
        <v>65</v>
      </c>
      <c r="B90" s="42">
        <v>45934276</v>
      </c>
      <c r="C90" s="43">
        <v>2112</v>
      </c>
      <c r="D90" s="47">
        <v>4</v>
      </c>
      <c r="E90" s="3">
        <f t="shared" si="34"/>
        <v>0.28000000000000003</v>
      </c>
      <c r="F90" s="3">
        <f t="shared" si="35"/>
        <v>5.6000000000000008E-2</v>
      </c>
      <c r="G90" s="20"/>
      <c r="H90" s="3">
        <f t="shared" si="36"/>
        <v>0.72</v>
      </c>
      <c r="I90" s="3">
        <f t="shared" si="37"/>
        <v>0.216</v>
      </c>
      <c r="J90" s="3"/>
      <c r="K90" s="3">
        <f t="shared" si="38"/>
        <v>2.2000000000000002</v>
      </c>
      <c r="L90" s="3">
        <f t="shared" si="42"/>
        <v>1.1000000000000001</v>
      </c>
      <c r="M90" s="3">
        <f t="shared" si="42"/>
        <v>0.55000000000000004</v>
      </c>
      <c r="N90" s="3"/>
      <c r="O90" s="3">
        <f t="shared" si="39"/>
        <v>4</v>
      </c>
      <c r="P90" s="3"/>
      <c r="Q90" s="3">
        <f t="shared" si="40"/>
        <v>3.2</v>
      </c>
      <c r="R90" s="3">
        <f t="shared" si="43"/>
        <v>1.6</v>
      </c>
      <c r="S90" s="3">
        <f t="shared" si="43"/>
        <v>0.8</v>
      </c>
      <c r="T90" s="3"/>
      <c r="U90" s="3"/>
      <c r="V90" s="20"/>
      <c r="W90" s="3">
        <f t="shared" si="41"/>
        <v>21.12</v>
      </c>
    </row>
    <row r="91" spans="1:23" ht="30" x14ac:dyDescent="0.25">
      <c r="A91" s="41" t="s">
        <v>66</v>
      </c>
      <c r="B91" s="42">
        <v>20131042</v>
      </c>
      <c r="C91" s="43">
        <v>1607</v>
      </c>
      <c r="D91" s="47">
        <v>6</v>
      </c>
      <c r="E91" s="3">
        <f t="shared" si="34"/>
        <v>0.42000000000000004</v>
      </c>
      <c r="F91" s="3">
        <f t="shared" si="35"/>
        <v>8.4000000000000019E-2</v>
      </c>
      <c r="G91" s="20"/>
      <c r="H91" s="3">
        <f t="shared" si="36"/>
        <v>1.08</v>
      </c>
      <c r="I91" s="3">
        <f t="shared" si="37"/>
        <v>0.32400000000000001</v>
      </c>
      <c r="J91" s="3"/>
      <c r="K91" s="3">
        <f t="shared" si="38"/>
        <v>3.3000000000000003</v>
      </c>
      <c r="L91" s="3">
        <f t="shared" si="42"/>
        <v>1.6500000000000001</v>
      </c>
      <c r="M91" s="3">
        <f t="shared" si="42"/>
        <v>0.82500000000000007</v>
      </c>
      <c r="N91" s="3"/>
      <c r="O91" s="3">
        <f t="shared" si="39"/>
        <v>6</v>
      </c>
      <c r="P91" s="3"/>
      <c r="Q91" s="3">
        <f t="shared" si="40"/>
        <v>4.8000000000000007</v>
      </c>
      <c r="R91" s="3">
        <f t="shared" si="43"/>
        <v>2.4000000000000004</v>
      </c>
      <c r="S91" s="3">
        <f t="shared" si="43"/>
        <v>1.2000000000000002</v>
      </c>
      <c r="T91" s="3"/>
      <c r="U91" s="3"/>
      <c r="V91" s="20"/>
      <c r="W91" s="3">
        <f t="shared" si="41"/>
        <v>16.07</v>
      </c>
    </row>
    <row r="92" spans="1:23" ht="15.75" x14ac:dyDescent="0.25">
      <c r="A92" s="41" t="s">
        <v>67</v>
      </c>
      <c r="B92" s="42">
        <v>221533</v>
      </c>
      <c r="C92" s="43">
        <v>188</v>
      </c>
      <c r="D92" s="47">
        <v>0</v>
      </c>
      <c r="E92" s="3">
        <f t="shared" si="34"/>
        <v>0</v>
      </c>
      <c r="F92" s="3">
        <f t="shared" si="35"/>
        <v>0</v>
      </c>
      <c r="G92" s="20"/>
      <c r="H92" s="3">
        <f t="shared" si="36"/>
        <v>0</v>
      </c>
      <c r="I92" s="3">
        <f t="shared" si="37"/>
        <v>0</v>
      </c>
      <c r="J92" s="3"/>
      <c r="K92" s="3">
        <f t="shared" si="38"/>
        <v>0</v>
      </c>
      <c r="L92" s="3">
        <f t="shared" si="42"/>
        <v>0</v>
      </c>
      <c r="M92" s="3">
        <f t="shared" si="42"/>
        <v>0</v>
      </c>
      <c r="N92" s="3"/>
      <c r="O92" s="3">
        <f t="shared" si="39"/>
        <v>0</v>
      </c>
      <c r="P92" s="3"/>
      <c r="Q92" s="3">
        <f t="shared" si="40"/>
        <v>0</v>
      </c>
      <c r="R92" s="3">
        <f t="shared" si="43"/>
        <v>0</v>
      </c>
      <c r="S92" s="3">
        <f t="shared" si="43"/>
        <v>0</v>
      </c>
      <c r="T92" s="3"/>
      <c r="U92" s="3"/>
      <c r="V92" s="20"/>
      <c r="W92" s="3">
        <f t="shared" si="41"/>
        <v>1.8800000000000001</v>
      </c>
    </row>
    <row r="93" spans="1:23" ht="15.75" x14ac:dyDescent="0.25">
      <c r="A93" s="41" t="s">
        <v>68</v>
      </c>
      <c r="B93" s="42">
        <v>394471063</v>
      </c>
      <c r="C93" s="43">
        <v>32674</v>
      </c>
      <c r="D93" s="47">
        <v>82</v>
      </c>
      <c r="E93" s="3">
        <f t="shared" si="34"/>
        <v>5.74</v>
      </c>
      <c r="F93" s="3">
        <f t="shared" si="35"/>
        <v>1.1480000000000001</v>
      </c>
      <c r="G93" s="20"/>
      <c r="H93" s="3">
        <f t="shared" si="36"/>
        <v>14.76</v>
      </c>
      <c r="I93" s="3">
        <f t="shared" si="37"/>
        <v>4.4279999999999999</v>
      </c>
      <c r="J93" s="3"/>
      <c r="K93" s="3">
        <f t="shared" si="38"/>
        <v>45.1</v>
      </c>
      <c r="L93" s="3">
        <f t="shared" si="42"/>
        <v>22.55</v>
      </c>
      <c r="M93" s="3">
        <f t="shared" si="42"/>
        <v>11.275</v>
      </c>
      <c r="N93" s="3"/>
      <c r="O93" s="3">
        <f t="shared" si="39"/>
        <v>82</v>
      </c>
      <c r="P93" s="3"/>
      <c r="Q93" s="3">
        <f t="shared" si="40"/>
        <v>65.600000000000009</v>
      </c>
      <c r="R93" s="3">
        <f t="shared" si="43"/>
        <v>32.800000000000004</v>
      </c>
      <c r="S93" s="3">
        <f t="shared" si="43"/>
        <v>16.400000000000002</v>
      </c>
      <c r="T93" s="3"/>
      <c r="U93" s="3"/>
      <c r="V93" s="20"/>
      <c r="W93" s="3">
        <f t="shared" si="41"/>
        <v>326.74</v>
      </c>
    </row>
    <row r="94" spans="1:23" ht="15.75" x14ac:dyDescent="0.25">
      <c r="A94" s="41" t="s">
        <v>69</v>
      </c>
      <c r="B94" s="42">
        <v>13500636</v>
      </c>
      <c r="C94" s="43">
        <v>1512</v>
      </c>
      <c r="D94" s="48">
        <v>5</v>
      </c>
      <c r="E94" s="40">
        <f t="shared" si="34"/>
        <v>0.35000000000000003</v>
      </c>
      <c r="F94" s="3">
        <f t="shared" si="35"/>
        <v>7.0000000000000007E-2</v>
      </c>
      <c r="G94" s="20"/>
      <c r="H94" s="3">
        <f t="shared" ref="H94:H103" si="44">D94*0.18</f>
        <v>0.89999999999999991</v>
      </c>
      <c r="I94" s="3">
        <f t="shared" si="37"/>
        <v>0.26999999999999996</v>
      </c>
      <c r="J94" s="3"/>
      <c r="K94" s="3">
        <f t="shared" ref="K94:K103" si="45">D94*0.55</f>
        <v>2.75</v>
      </c>
      <c r="L94" s="3">
        <f t="shared" ref="L94:M94" si="46">K94*0.5</f>
        <v>1.375</v>
      </c>
      <c r="M94" s="3">
        <f t="shared" si="46"/>
        <v>0.6875</v>
      </c>
      <c r="N94" s="3"/>
      <c r="O94" s="3">
        <f t="shared" ref="O94:O103" si="47">D94</f>
        <v>5</v>
      </c>
      <c r="P94" s="3"/>
      <c r="Q94" s="3">
        <f t="shared" ref="Q94:Q103" si="48">D94*0.8</f>
        <v>4</v>
      </c>
      <c r="R94" s="3">
        <f t="shared" ref="R94:S94" si="49">Q94*0.5</f>
        <v>2</v>
      </c>
      <c r="S94" s="3">
        <f t="shared" si="49"/>
        <v>1</v>
      </c>
      <c r="T94" s="3"/>
      <c r="U94" s="3"/>
      <c r="V94" s="20"/>
      <c r="W94" s="3">
        <f t="shared" ref="W94:W103" si="50">C94*0.01</f>
        <v>15.120000000000001</v>
      </c>
    </row>
    <row r="95" spans="1:23" s="9" customFormat="1" ht="15.75" x14ac:dyDescent="0.25">
      <c r="A95" s="41" t="s">
        <v>70</v>
      </c>
      <c r="B95" s="42">
        <v>14185423</v>
      </c>
      <c r="C95" s="43">
        <v>4671</v>
      </c>
      <c r="D95" s="49">
        <v>7</v>
      </c>
      <c r="E95" s="40">
        <f t="shared" si="34"/>
        <v>0.49000000000000005</v>
      </c>
      <c r="F95" s="3">
        <f t="shared" si="35"/>
        <v>9.8000000000000018E-2</v>
      </c>
      <c r="G95" s="20"/>
      <c r="H95" s="3">
        <f t="shared" si="44"/>
        <v>1.26</v>
      </c>
      <c r="I95" s="3">
        <f t="shared" si="37"/>
        <v>0.378</v>
      </c>
      <c r="J95" s="3"/>
      <c r="K95" s="3">
        <f t="shared" si="45"/>
        <v>3.8500000000000005</v>
      </c>
      <c r="L95" s="3">
        <f t="shared" ref="L95:M95" si="51">K95*0.5</f>
        <v>1.9250000000000003</v>
      </c>
      <c r="M95" s="3">
        <f t="shared" si="51"/>
        <v>0.96250000000000013</v>
      </c>
      <c r="N95" s="3"/>
      <c r="O95" s="3">
        <f t="shared" si="47"/>
        <v>7</v>
      </c>
      <c r="P95" s="3"/>
      <c r="Q95" s="3">
        <f t="shared" si="48"/>
        <v>5.6000000000000005</v>
      </c>
      <c r="R95" s="3">
        <f t="shared" ref="R95:S95" si="52">Q95*0.5</f>
        <v>2.8000000000000003</v>
      </c>
      <c r="S95" s="3">
        <f t="shared" si="52"/>
        <v>1.4000000000000001</v>
      </c>
      <c r="T95" s="3"/>
      <c r="U95" s="3"/>
      <c r="V95" s="20"/>
      <c r="W95" s="3">
        <f t="shared" si="50"/>
        <v>46.71</v>
      </c>
    </row>
    <row r="96" spans="1:23" ht="30" x14ac:dyDescent="0.25">
      <c r="A96" s="41" t="s">
        <v>100</v>
      </c>
      <c r="B96" s="42">
        <v>2677005</v>
      </c>
      <c r="C96" s="43">
        <v>559</v>
      </c>
      <c r="D96" s="49">
        <v>1</v>
      </c>
      <c r="E96" s="40">
        <f t="shared" si="34"/>
        <v>7.0000000000000007E-2</v>
      </c>
      <c r="F96" s="3">
        <f t="shared" si="35"/>
        <v>1.4000000000000002E-2</v>
      </c>
      <c r="G96" s="20"/>
      <c r="H96" s="3">
        <f t="shared" si="44"/>
        <v>0.18</v>
      </c>
      <c r="I96" s="3">
        <f t="shared" si="37"/>
        <v>5.3999999999999999E-2</v>
      </c>
      <c r="J96" s="3"/>
      <c r="K96" s="3">
        <f t="shared" si="45"/>
        <v>0.55000000000000004</v>
      </c>
      <c r="L96" s="3">
        <f t="shared" ref="L96:M96" si="53">K96*0.5</f>
        <v>0.27500000000000002</v>
      </c>
      <c r="M96" s="3">
        <f t="shared" si="53"/>
        <v>0.13750000000000001</v>
      </c>
      <c r="N96" s="3"/>
      <c r="O96" s="3">
        <f t="shared" si="47"/>
        <v>1</v>
      </c>
      <c r="P96" s="3"/>
      <c r="Q96" s="3">
        <f t="shared" si="48"/>
        <v>0.8</v>
      </c>
      <c r="R96" s="3">
        <f t="shared" ref="R96:S96" si="54">Q96*0.5</f>
        <v>0.4</v>
      </c>
      <c r="S96" s="3">
        <f t="shared" si="54"/>
        <v>0.2</v>
      </c>
      <c r="T96" s="3"/>
      <c r="U96" s="3"/>
      <c r="V96" s="20"/>
      <c r="W96" s="3">
        <f t="shared" si="50"/>
        <v>5.59</v>
      </c>
    </row>
    <row r="97" spans="1:23" ht="15.75" x14ac:dyDescent="0.25">
      <c r="A97" s="41" t="s">
        <v>71</v>
      </c>
      <c r="B97" s="42">
        <v>177072839</v>
      </c>
      <c r="C97" s="43">
        <v>26218</v>
      </c>
      <c r="D97" s="49">
        <v>79</v>
      </c>
      <c r="E97" s="40">
        <f t="shared" si="34"/>
        <v>5.53</v>
      </c>
      <c r="F97" s="3">
        <f t="shared" si="35"/>
        <v>1.1060000000000001</v>
      </c>
      <c r="G97" s="20"/>
      <c r="H97" s="3">
        <f t="shared" si="44"/>
        <v>14.219999999999999</v>
      </c>
      <c r="I97" s="3">
        <f t="shared" si="37"/>
        <v>4.2659999999999991</v>
      </c>
      <c r="J97" s="3"/>
      <c r="K97" s="3">
        <f t="shared" si="45"/>
        <v>43.45</v>
      </c>
      <c r="L97" s="3">
        <f t="shared" ref="L97:M97" si="55">K97*0.5</f>
        <v>21.725000000000001</v>
      </c>
      <c r="M97" s="3">
        <f t="shared" si="55"/>
        <v>10.862500000000001</v>
      </c>
      <c r="N97" s="3"/>
      <c r="O97" s="3">
        <f t="shared" si="47"/>
        <v>79</v>
      </c>
      <c r="P97" s="3"/>
      <c r="Q97" s="3">
        <f t="shared" si="48"/>
        <v>63.2</v>
      </c>
      <c r="R97" s="3">
        <f t="shared" ref="R97:S97" si="56">Q97*0.5</f>
        <v>31.6</v>
      </c>
      <c r="S97" s="3">
        <f t="shared" si="56"/>
        <v>15.8</v>
      </c>
      <c r="T97" s="3"/>
      <c r="U97" s="3"/>
      <c r="V97" s="20"/>
      <c r="W97" s="3">
        <f t="shared" si="50"/>
        <v>262.18</v>
      </c>
    </row>
    <row r="98" spans="1:23" ht="30" x14ac:dyDescent="0.25">
      <c r="A98" s="41" t="s">
        <v>72</v>
      </c>
      <c r="B98" s="42">
        <v>28173143</v>
      </c>
      <c r="C98" s="43">
        <v>5101</v>
      </c>
      <c r="D98" s="49">
        <v>8</v>
      </c>
      <c r="E98" s="40">
        <f t="shared" si="34"/>
        <v>0.56000000000000005</v>
      </c>
      <c r="F98" s="3">
        <f t="shared" si="35"/>
        <v>0.11200000000000002</v>
      </c>
      <c r="G98" s="20"/>
      <c r="H98" s="3">
        <f t="shared" si="44"/>
        <v>1.44</v>
      </c>
      <c r="I98" s="3">
        <f t="shared" si="37"/>
        <v>0.432</v>
      </c>
      <c r="J98" s="3"/>
      <c r="K98" s="3">
        <f t="shared" si="45"/>
        <v>4.4000000000000004</v>
      </c>
      <c r="L98" s="3">
        <f t="shared" ref="L98:M98" si="57">K98*0.5</f>
        <v>2.2000000000000002</v>
      </c>
      <c r="M98" s="3">
        <f t="shared" si="57"/>
        <v>1.1000000000000001</v>
      </c>
      <c r="N98" s="3"/>
      <c r="O98" s="3">
        <f t="shared" si="47"/>
        <v>8</v>
      </c>
      <c r="P98" s="3"/>
      <c r="Q98" s="3">
        <f t="shared" si="48"/>
        <v>6.4</v>
      </c>
      <c r="R98" s="3">
        <f t="shared" ref="R98:S98" si="58">Q98*0.5</f>
        <v>3.2</v>
      </c>
      <c r="S98" s="3">
        <f t="shared" si="58"/>
        <v>1.6</v>
      </c>
      <c r="T98" s="3"/>
      <c r="U98" s="3"/>
      <c r="V98" s="20"/>
      <c r="W98" s="3">
        <f t="shared" si="50"/>
        <v>51.01</v>
      </c>
    </row>
    <row r="99" spans="1:23" ht="15.75" x14ac:dyDescent="0.25">
      <c r="A99" s="41" t="s">
        <v>73</v>
      </c>
      <c r="B99" s="42">
        <v>2095937</v>
      </c>
      <c r="C99" s="43">
        <v>861</v>
      </c>
      <c r="D99" s="49">
        <v>3</v>
      </c>
      <c r="E99" s="40">
        <f t="shared" si="34"/>
        <v>0.21000000000000002</v>
      </c>
      <c r="F99" s="3">
        <f t="shared" si="35"/>
        <v>4.200000000000001E-2</v>
      </c>
      <c r="G99" s="20"/>
      <c r="H99" s="3">
        <f t="shared" si="44"/>
        <v>0.54</v>
      </c>
      <c r="I99" s="3">
        <f t="shared" si="37"/>
        <v>0.16200000000000001</v>
      </c>
      <c r="J99" s="3"/>
      <c r="K99" s="3">
        <f t="shared" si="45"/>
        <v>1.6500000000000001</v>
      </c>
      <c r="L99" s="3">
        <f t="shared" ref="L99:M99" si="59">K99*0.5</f>
        <v>0.82500000000000007</v>
      </c>
      <c r="M99" s="3">
        <f t="shared" si="59"/>
        <v>0.41250000000000003</v>
      </c>
      <c r="N99" s="3"/>
      <c r="O99" s="3">
        <f t="shared" si="47"/>
        <v>3</v>
      </c>
      <c r="P99" s="3"/>
      <c r="Q99" s="3">
        <f t="shared" si="48"/>
        <v>2.4000000000000004</v>
      </c>
      <c r="R99" s="3">
        <f t="shared" ref="R99:S99" si="60">Q99*0.5</f>
        <v>1.2000000000000002</v>
      </c>
      <c r="S99" s="3">
        <f t="shared" si="60"/>
        <v>0.60000000000000009</v>
      </c>
      <c r="T99" s="3"/>
      <c r="U99" s="3"/>
      <c r="V99" s="20"/>
      <c r="W99" s="3">
        <f t="shared" si="50"/>
        <v>8.61</v>
      </c>
    </row>
    <row r="100" spans="1:23" ht="15.75" x14ac:dyDescent="0.25">
      <c r="A100" s="41" t="s">
        <v>74</v>
      </c>
      <c r="B100" s="42">
        <v>9955225</v>
      </c>
      <c r="C100" s="43">
        <v>2146</v>
      </c>
      <c r="D100" s="49">
        <v>7</v>
      </c>
      <c r="E100" s="40">
        <f t="shared" si="34"/>
        <v>0.49000000000000005</v>
      </c>
      <c r="F100" s="3">
        <f t="shared" si="35"/>
        <v>9.8000000000000018E-2</v>
      </c>
      <c r="G100" s="20"/>
      <c r="H100" s="3">
        <f t="shared" si="44"/>
        <v>1.26</v>
      </c>
      <c r="I100" s="3">
        <f t="shared" si="37"/>
        <v>0.378</v>
      </c>
      <c r="J100" s="3"/>
      <c r="K100" s="3">
        <f t="shared" si="45"/>
        <v>3.8500000000000005</v>
      </c>
      <c r="L100" s="3">
        <f t="shared" ref="L100:M100" si="61">K100*0.5</f>
        <v>1.9250000000000003</v>
      </c>
      <c r="M100" s="3">
        <f t="shared" si="61"/>
        <v>0.96250000000000013</v>
      </c>
      <c r="N100" s="3"/>
      <c r="O100" s="3">
        <f t="shared" si="47"/>
        <v>7</v>
      </c>
      <c r="P100" s="3"/>
      <c r="Q100" s="3">
        <f t="shared" si="48"/>
        <v>5.6000000000000005</v>
      </c>
      <c r="R100" s="3">
        <f t="shared" ref="R100:S100" si="62">Q100*0.5</f>
        <v>2.8000000000000003</v>
      </c>
      <c r="S100" s="3">
        <f t="shared" si="62"/>
        <v>1.4000000000000001</v>
      </c>
      <c r="T100" s="3"/>
      <c r="U100" s="3"/>
      <c r="V100" s="20"/>
      <c r="W100" s="3">
        <f t="shared" si="50"/>
        <v>21.46</v>
      </c>
    </row>
    <row r="101" spans="1:23" ht="30" x14ac:dyDescent="0.25">
      <c r="A101" s="41" t="s">
        <v>101</v>
      </c>
      <c r="B101" s="42">
        <v>11500722</v>
      </c>
      <c r="C101" s="43">
        <v>1428</v>
      </c>
      <c r="D101" s="49">
        <v>3</v>
      </c>
      <c r="E101" s="40">
        <f t="shared" si="34"/>
        <v>0.21000000000000002</v>
      </c>
      <c r="F101" s="3">
        <f t="shared" si="35"/>
        <v>4.200000000000001E-2</v>
      </c>
      <c r="G101" s="20"/>
      <c r="H101" s="3">
        <f t="shared" si="44"/>
        <v>0.54</v>
      </c>
      <c r="I101" s="3">
        <f t="shared" si="37"/>
        <v>0.16200000000000001</v>
      </c>
      <c r="J101" s="3"/>
      <c r="K101" s="3">
        <f t="shared" si="45"/>
        <v>1.6500000000000001</v>
      </c>
      <c r="L101" s="3">
        <f t="shared" ref="L101:M101" si="63">K101*0.5</f>
        <v>0.82500000000000007</v>
      </c>
      <c r="M101" s="3">
        <f t="shared" si="63"/>
        <v>0.41250000000000003</v>
      </c>
      <c r="N101" s="3"/>
      <c r="O101" s="3">
        <f t="shared" si="47"/>
        <v>3</v>
      </c>
      <c r="P101" s="3"/>
      <c r="Q101" s="3">
        <f t="shared" si="48"/>
        <v>2.4000000000000004</v>
      </c>
      <c r="R101" s="3">
        <f t="shared" ref="R101:S101" si="64">Q101*0.5</f>
        <v>1.2000000000000002</v>
      </c>
      <c r="S101" s="3">
        <f t="shared" si="64"/>
        <v>0.60000000000000009</v>
      </c>
      <c r="T101" s="3"/>
      <c r="U101" s="3"/>
      <c r="V101" s="20"/>
      <c r="W101" s="3">
        <f t="shared" si="50"/>
        <v>14.280000000000001</v>
      </c>
    </row>
    <row r="102" spans="1:23" ht="30" x14ac:dyDescent="0.25">
      <c r="A102" s="41" t="s">
        <v>111</v>
      </c>
      <c r="B102" s="42">
        <v>4267198</v>
      </c>
      <c r="C102" s="43">
        <v>682</v>
      </c>
      <c r="D102" s="49">
        <v>1</v>
      </c>
      <c r="E102" s="40">
        <f t="shared" si="34"/>
        <v>7.0000000000000007E-2</v>
      </c>
      <c r="F102" s="3">
        <f t="shared" si="35"/>
        <v>1.4000000000000002E-2</v>
      </c>
      <c r="G102" s="20"/>
      <c r="H102" s="3">
        <f t="shared" si="44"/>
        <v>0.18</v>
      </c>
      <c r="I102" s="3">
        <f t="shared" si="37"/>
        <v>5.3999999999999999E-2</v>
      </c>
      <c r="J102" s="3"/>
      <c r="K102" s="3">
        <f t="shared" si="45"/>
        <v>0.55000000000000004</v>
      </c>
      <c r="L102" s="3">
        <f t="shared" ref="L102:M102" si="65">K102*0.5</f>
        <v>0.27500000000000002</v>
      </c>
      <c r="M102" s="3">
        <f t="shared" si="65"/>
        <v>0.13750000000000001</v>
      </c>
      <c r="N102" s="3"/>
      <c r="O102" s="3">
        <f t="shared" si="47"/>
        <v>1</v>
      </c>
      <c r="P102" s="3"/>
      <c r="Q102" s="3">
        <f t="shared" si="48"/>
        <v>0.8</v>
      </c>
      <c r="R102" s="3">
        <f t="shared" ref="R102:S102" si="66">Q102*0.5</f>
        <v>0.4</v>
      </c>
      <c r="S102" s="3">
        <f t="shared" si="66"/>
        <v>0.2</v>
      </c>
      <c r="T102" s="3"/>
      <c r="U102" s="3"/>
      <c r="V102" s="20"/>
      <c r="W102" s="3">
        <f t="shared" si="50"/>
        <v>6.82</v>
      </c>
    </row>
    <row r="103" spans="1:23" ht="15.75" x14ac:dyDescent="0.25">
      <c r="A103" s="41" t="s">
        <v>112</v>
      </c>
      <c r="B103" s="42">
        <v>68808593</v>
      </c>
      <c r="C103" s="43">
        <v>1416</v>
      </c>
      <c r="D103" s="49">
        <v>7</v>
      </c>
      <c r="E103" s="40">
        <f t="shared" si="34"/>
        <v>0.49000000000000005</v>
      </c>
      <c r="F103" s="3">
        <f t="shared" si="35"/>
        <v>9.8000000000000018E-2</v>
      </c>
      <c r="G103" s="20"/>
      <c r="H103" s="3">
        <f t="shared" si="44"/>
        <v>1.26</v>
      </c>
      <c r="I103" s="3">
        <f t="shared" si="37"/>
        <v>0.378</v>
      </c>
      <c r="J103" s="3"/>
      <c r="K103" s="3">
        <f t="shared" si="45"/>
        <v>3.8500000000000005</v>
      </c>
      <c r="L103" s="3">
        <f t="shared" ref="L103:M104" si="67">K103*0.5</f>
        <v>1.9250000000000003</v>
      </c>
      <c r="M103" s="3">
        <f t="shared" si="67"/>
        <v>0.96250000000000013</v>
      </c>
      <c r="N103" s="3"/>
      <c r="O103" s="3">
        <f t="shared" si="47"/>
        <v>7</v>
      </c>
      <c r="P103" s="3"/>
      <c r="Q103" s="3">
        <f t="shared" si="48"/>
        <v>5.6000000000000005</v>
      </c>
      <c r="R103" s="3">
        <f t="shared" ref="R103:S104" si="68">Q103*0.5</f>
        <v>2.8000000000000003</v>
      </c>
      <c r="S103" s="3">
        <f t="shared" si="68"/>
        <v>1.4000000000000001</v>
      </c>
      <c r="T103" s="3"/>
      <c r="U103" s="3"/>
      <c r="V103" s="20"/>
      <c r="W103" s="3">
        <f t="shared" si="50"/>
        <v>14.16</v>
      </c>
    </row>
    <row r="104" spans="1:23" s="9" customFormat="1" x14ac:dyDescent="0.25">
      <c r="A104" s="26"/>
      <c r="B104" s="11"/>
      <c r="C104" s="11"/>
      <c r="D104" s="50"/>
      <c r="E104" s="40">
        <f>SUM(E3:E103)</f>
        <v>349.92999999999978</v>
      </c>
      <c r="F104" s="3">
        <f>SUM(F3:F103)</f>
        <v>69.985999999999976</v>
      </c>
      <c r="G104" s="20"/>
      <c r="H104" s="3">
        <f>SUM(H3:H103)</f>
        <v>899.81999999999971</v>
      </c>
      <c r="I104" s="3">
        <f>SUM(I3:I103)</f>
        <v>269.94599999999991</v>
      </c>
      <c r="J104" s="3"/>
      <c r="K104" s="3">
        <f>SUM(K3:K103)</f>
        <v>2749.4499999999989</v>
      </c>
      <c r="L104" s="3">
        <f>SUM(L3:L103)</f>
        <v>1374.7249999999995</v>
      </c>
      <c r="M104" s="3">
        <f>SUM(M3:M103)</f>
        <v>687.36249999999973</v>
      </c>
      <c r="N104" s="3">
        <f>SUM(O3:O103)</f>
        <v>4999</v>
      </c>
      <c r="O104" s="3">
        <f>SUM(O3:O103)</f>
        <v>4999</v>
      </c>
      <c r="P104" s="3"/>
      <c r="Q104" s="3">
        <f>SUM(Q3:Q103)</f>
        <v>3999.2</v>
      </c>
      <c r="R104" s="3">
        <f>SUM(R3:R103)</f>
        <v>1999.6</v>
      </c>
      <c r="S104" s="3">
        <f>SUM(S3:S103)</f>
        <v>999.8</v>
      </c>
      <c r="T104" s="3"/>
      <c r="U104" s="3"/>
      <c r="V104" s="20"/>
      <c r="W104" s="3">
        <f>SUM(W3:W103)</f>
        <v>21359.050000000003</v>
      </c>
    </row>
    <row r="105" spans="1:23" x14ac:dyDescent="0.25">
      <c r="D105" s="46"/>
    </row>
    <row r="106" spans="1:23" x14ac:dyDescent="0.25">
      <c r="D106" s="46"/>
    </row>
    <row r="107" spans="1:23" x14ac:dyDescent="0.25">
      <c r="D107" s="46"/>
    </row>
    <row r="108" spans="1:23" x14ac:dyDescent="0.25">
      <c r="D108" s="46"/>
    </row>
    <row r="109" spans="1:23" x14ac:dyDescent="0.25">
      <c r="D109" s="46"/>
    </row>
    <row r="110" spans="1:23" x14ac:dyDescent="0.25">
      <c r="D110" s="46"/>
    </row>
    <row r="111" spans="1:23" x14ac:dyDescent="0.25">
      <c r="D111" s="46"/>
    </row>
    <row r="112" spans="1:23" x14ac:dyDescent="0.25">
      <c r="D112" s="46"/>
    </row>
  </sheetData>
  <sortState ref="A3:AC93">
    <sortCondition ref="A3:A93"/>
  </sortState>
  <mergeCells count="4">
    <mergeCell ref="E1:F1"/>
    <mergeCell ref="H1:I1"/>
    <mergeCell ref="K1:M1"/>
    <mergeCell ref="Q1:U1"/>
  </mergeCells>
  <conditionalFormatting sqref="A3:W105">
    <cfRule type="expression" dxfId="1" priority="1">
      <formula>MOD(ROW(),2)=0</formula>
    </cfRule>
  </conditionalFormatting>
  <pageMargins left="0.25" right="0.25" top="0.75" bottom="0.75" header="0.3" footer="0.3"/>
  <pageSetup orientation="landscape" horizontalDpi="0" verticalDpi="0" r:id="rId1"/>
  <headerFooter>
    <oddHeader xml:space="preserve">&amp;C&amp;"Times New Roman,Regular"&amp;12 2019 Call to Action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2"/>
  <sheetViews>
    <sheetView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5" sqref="D15"/>
    </sheetView>
  </sheetViews>
  <sheetFormatPr defaultColWidth="11.140625" defaultRowHeight="15" x14ac:dyDescent="0.25"/>
  <cols>
    <col min="1" max="1" width="25.5703125" style="27" customWidth="1"/>
    <col min="2" max="2" width="22.7109375" style="12" hidden="1" customWidth="1"/>
    <col min="3" max="3" width="18.5703125" style="13" hidden="1" customWidth="1"/>
    <col min="4" max="4" width="5.85546875" style="29" customWidth="1"/>
    <col min="5" max="5" width="6.5703125" style="14" customWidth="1"/>
    <col min="6" max="6" width="7.28515625" style="1" customWidth="1"/>
    <col min="7" max="7" width="0.85546875" style="21" customWidth="1"/>
    <col min="8" max="8" width="6.7109375" style="1" customWidth="1"/>
    <col min="9" max="9" width="7" style="1" customWidth="1"/>
    <col min="10" max="10" width="0.85546875" style="1" customWidth="1"/>
    <col min="11" max="12" width="7.28515625" style="1" customWidth="1"/>
    <col min="13" max="13" width="6" style="1" customWidth="1"/>
    <col min="14" max="14" width="0.42578125" style="1" customWidth="1"/>
    <col min="15" max="15" width="8.140625" style="1" customWidth="1"/>
    <col min="16" max="16" width="0.42578125" style="1" customWidth="1"/>
    <col min="17" max="17" width="6.7109375" style="1" customWidth="1"/>
    <col min="18" max="18" width="7.42578125" style="1" customWidth="1"/>
    <col min="19" max="19" width="6" style="1" customWidth="1"/>
    <col min="20" max="20" width="6.28515625" style="1" customWidth="1"/>
    <col min="21" max="21" width="6.42578125" style="1" customWidth="1"/>
    <col min="22" max="22" width="0.5703125" style="21" customWidth="1"/>
    <col min="23" max="23" width="9.42578125" style="1" customWidth="1"/>
    <col min="24" max="16384" width="11.140625" style="2"/>
  </cols>
  <sheetData>
    <row r="1" spans="1:23" s="8" customFormat="1" x14ac:dyDescent="0.25">
      <c r="A1" s="26"/>
      <c r="B1" s="10"/>
      <c r="C1" s="10"/>
      <c r="D1" s="28"/>
      <c r="E1" s="24" t="s">
        <v>77</v>
      </c>
      <c r="F1" s="25"/>
      <c r="G1" s="23"/>
      <c r="H1" s="30" t="s">
        <v>78</v>
      </c>
      <c r="I1" s="31"/>
      <c r="J1" s="32"/>
      <c r="K1" s="33" t="s">
        <v>80</v>
      </c>
      <c r="L1" s="34"/>
      <c r="M1" s="34"/>
      <c r="N1" s="19"/>
      <c r="O1" s="35" t="s">
        <v>81</v>
      </c>
      <c r="P1" s="36"/>
      <c r="Q1" s="37" t="s">
        <v>82</v>
      </c>
      <c r="R1" s="38"/>
      <c r="S1" s="38"/>
      <c r="T1" s="38"/>
      <c r="U1" s="38"/>
      <c r="V1" s="39"/>
      <c r="W1" s="7" t="s">
        <v>85</v>
      </c>
    </row>
    <row r="2" spans="1:23" s="6" customFormat="1" ht="61.5" customHeight="1" x14ac:dyDescent="0.25">
      <c r="A2" s="22" t="s">
        <v>86</v>
      </c>
      <c r="B2" s="15" t="s">
        <v>113</v>
      </c>
      <c r="C2" s="15" t="s">
        <v>114</v>
      </c>
      <c r="D2" s="16" t="s">
        <v>116</v>
      </c>
      <c r="E2" s="4" t="s">
        <v>75</v>
      </c>
      <c r="F2" s="4" t="s">
        <v>76</v>
      </c>
      <c r="G2" s="17"/>
      <c r="H2" s="5" t="s">
        <v>75</v>
      </c>
      <c r="I2" s="5" t="s">
        <v>76</v>
      </c>
      <c r="J2" s="18"/>
      <c r="K2" s="5" t="s">
        <v>75</v>
      </c>
      <c r="L2" s="5" t="s">
        <v>76</v>
      </c>
      <c r="M2" s="5" t="s">
        <v>79</v>
      </c>
      <c r="N2" s="18"/>
      <c r="O2" s="5" t="s">
        <v>75</v>
      </c>
      <c r="P2" s="18"/>
      <c r="Q2" s="5" t="s">
        <v>75</v>
      </c>
      <c r="R2" s="5" t="s">
        <v>76</v>
      </c>
      <c r="S2" s="5" t="s">
        <v>79</v>
      </c>
      <c r="T2" s="5" t="s">
        <v>83</v>
      </c>
      <c r="U2" s="5" t="s">
        <v>84</v>
      </c>
      <c r="V2" s="18"/>
      <c r="W2" s="5" t="s">
        <v>102</v>
      </c>
    </row>
    <row r="3" spans="1:23" ht="15.75" x14ac:dyDescent="0.25">
      <c r="A3" s="41" t="s">
        <v>17</v>
      </c>
      <c r="B3" s="42">
        <v>5792103677</v>
      </c>
      <c r="C3" s="43">
        <v>378836</v>
      </c>
      <c r="D3" s="47">
        <v>1006</v>
      </c>
      <c r="E3" s="3">
        <f>D3*0.07</f>
        <v>70.42</v>
      </c>
      <c r="F3" s="3">
        <f>E3*0.2</f>
        <v>14.084000000000001</v>
      </c>
      <c r="G3" s="20"/>
      <c r="H3" s="3">
        <f>D3*0.18</f>
        <v>181.07999999999998</v>
      </c>
      <c r="I3" s="3">
        <f>H3*0.3</f>
        <v>54.323999999999991</v>
      </c>
      <c r="J3" s="3"/>
      <c r="K3" s="3">
        <f>D3*0.55</f>
        <v>553.30000000000007</v>
      </c>
      <c r="L3" s="3">
        <f>K3*0.5</f>
        <v>276.65000000000003</v>
      </c>
      <c r="M3" s="3">
        <f>L3*0.5</f>
        <v>138.32500000000002</v>
      </c>
      <c r="N3" s="3"/>
      <c r="O3" s="3">
        <f>D3</f>
        <v>1006</v>
      </c>
      <c r="P3" s="3"/>
      <c r="Q3" s="3">
        <f>D3*0.8</f>
        <v>804.80000000000007</v>
      </c>
      <c r="R3" s="3">
        <f>Q3*0.5</f>
        <v>402.40000000000003</v>
      </c>
      <c r="S3" s="3">
        <f>R3*0.5</f>
        <v>201.20000000000002</v>
      </c>
      <c r="T3" s="3">
        <v>1</v>
      </c>
      <c r="U3" s="3"/>
      <c r="V3" s="20"/>
      <c r="W3" s="3">
        <f>C3*0.01</f>
        <v>3788.36</v>
      </c>
    </row>
    <row r="4" spans="1:23" ht="15.75" x14ac:dyDescent="0.25">
      <c r="A4" s="41" t="s">
        <v>60</v>
      </c>
      <c r="B4" s="42">
        <v>2496862711</v>
      </c>
      <c r="C4" s="43">
        <v>197883</v>
      </c>
      <c r="D4" s="47">
        <v>414</v>
      </c>
      <c r="E4" s="3">
        <f>D4*0.07</f>
        <v>28.980000000000004</v>
      </c>
      <c r="F4" s="3">
        <f>E4*0.2</f>
        <v>5.7960000000000012</v>
      </c>
      <c r="G4" s="20"/>
      <c r="H4" s="3">
        <f>D4*0.18</f>
        <v>74.52</v>
      </c>
      <c r="I4" s="3">
        <f>H4*0.3</f>
        <v>22.355999999999998</v>
      </c>
      <c r="J4" s="3"/>
      <c r="K4" s="3">
        <f>D4*0.55</f>
        <v>227.70000000000002</v>
      </c>
      <c r="L4" s="3">
        <f>K4*0.5</f>
        <v>113.85000000000001</v>
      </c>
      <c r="M4" s="3">
        <f>L4*0.5</f>
        <v>56.925000000000004</v>
      </c>
      <c r="N4" s="3"/>
      <c r="O4" s="3">
        <f>D4</f>
        <v>414</v>
      </c>
      <c r="P4" s="3"/>
      <c r="Q4" s="3">
        <f>D4*0.8</f>
        <v>331.20000000000005</v>
      </c>
      <c r="R4" s="3">
        <f>Q4*0.5</f>
        <v>165.60000000000002</v>
      </c>
      <c r="S4" s="3">
        <f>R4*0.5</f>
        <v>82.800000000000011</v>
      </c>
      <c r="T4" s="3"/>
      <c r="U4" s="3"/>
      <c r="V4" s="20"/>
      <c r="W4" s="3">
        <f>C4*0.01</f>
        <v>1978.8300000000002</v>
      </c>
    </row>
    <row r="5" spans="1:23" ht="15.75" x14ac:dyDescent="0.25">
      <c r="A5" s="41" t="s">
        <v>32</v>
      </c>
      <c r="B5" s="42">
        <v>2342724982</v>
      </c>
      <c r="C5" s="43">
        <v>187531</v>
      </c>
      <c r="D5" s="47">
        <v>392</v>
      </c>
      <c r="E5" s="3">
        <f>D5*0.07</f>
        <v>27.44</v>
      </c>
      <c r="F5" s="3">
        <f>E5*0.2</f>
        <v>5.4880000000000004</v>
      </c>
      <c r="G5" s="20"/>
      <c r="H5" s="3">
        <f>D5*0.18</f>
        <v>70.56</v>
      </c>
      <c r="I5" s="3">
        <f>H5*0.3</f>
        <v>21.167999999999999</v>
      </c>
      <c r="J5" s="3"/>
      <c r="K5" s="3">
        <f>D5*0.55</f>
        <v>215.60000000000002</v>
      </c>
      <c r="L5" s="3">
        <f>K5*0.5</f>
        <v>107.80000000000001</v>
      </c>
      <c r="M5" s="3">
        <f>L5*0.5</f>
        <v>53.900000000000006</v>
      </c>
      <c r="N5" s="3"/>
      <c r="O5" s="3">
        <f>D5</f>
        <v>392</v>
      </c>
      <c r="P5" s="3"/>
      <c r="Q5" s="3">
        <f>D5*0.8</f>
        <v>313.60000000000002</v>
      </c>
      <c r="R5" s="3">
        <f>Q5*0.5</f>
        <v>156.80000000000001</v>
      </c>
      <c r="S5" s="3">
        <f>R5*0.5</f>
        <v>78.400000000000006</v>
      </c>
      <c r="T5" s="3"/>
      <c r="U5" s="3"/>
      <c r="V5" s="20"/>
      <c r="W5" s="3">
        <f>C5*0.01</f>
        <v>1875.31</v>
      </c>
    </row>
    <row r="6" spans="1:23" ht="15.75" x14ac:dyDescent="0.25">
      <c r="A6" s="41" t="s">
        <v>5</v>
      </c>
      <c r="B6" s="42">
        <v>2124073768</v>
      </c>
      <c r="C6" s="43">
        <v>113888</v>
      </c>
      <c r="D6" s="47">
        <v>226</v>
      </c>
      <c r="E6" s="3">
        <f>D6*0.07</f>
        <v>15.820000000000002</v>
      </c>
      <c r="F6" s="3">
        <f>E6*0.2</f>
        <v>3.1640000000000006</v>
      </c>
      <c r="G6" s="20"/>
      <c r="H6" s="3">
        <f>D6*0.18</f>
        <v>40.68</v>
      </c>
      <c r="I6" s="3">
        <f>H6*0.3</f>
        <v>12.203999999999999</v>
      </c>
      <c r="J6" s="3"/>
      <c r="K6" s="3">
        <f>D6*0.55</f>
        <v>124.30000000000001</v>
      </c>
      <c r="L6" s="3">
        <f>K6*0.5</f>
        <v>62.150000000000006</v>
      </c>
      <c r="M6" s="3">
        <f>L6*0.5</f>
        <v>31.075000000000003</v>
      </c>
      <c r="N6" s="3"/>
      <c r="O6" s="3">
        <f>D6</f>
        <v>226</v>
      </c>
      <c r="P6" s="3"/>
      <c r="Q6" s="3">
        <f>D6*0.8</f>
        <v>180.8</v>
      </c>
      <c r="R6" s="3">
        <f>Q6*0.5</f>
        <v>90.4</v>
      </c>
      <c r="S6" s="3">
        <f>R6*0.5</f>
        <v>45.2</v>
      </c>
      <c r="T6" s="3">
        <v>2</v>
      </c>
      <c r="U6" s="3">
        <v>1</v>
      </c>
      <c r="V6" s="20"/>
      <c r="W6" s="3">
        <f>C6*0.01</f>
        <v>1138.8800000000001</v>
      </c>
    </row>
    <row r="7" spans="1:23" ht="15.75" x14ac:dyDescent="0.25">
      <c r="A7" s="44" t="s">
        <v>3</v>
      </c>
      <c r="B7" s="42">
        <v>1584900699</v>
      </c>
      <c r="C7" s="43">
        <v>163680</v>
      </c>
      <c r="D7" s="47">
        <v>318</v>
      </c>
      <c r="E7" s="3">
        <f>D7*0.07</f>
        <v>22.26</v>
      </c>
      <c r="F7" s="3">
        <f>E7*0.2</f>
        <v>4.4520000000000008</v>
      </c>
      <c r="G7" s="20"/>
      <c r="H7" s="3">
        <f>D7*0.18</f>
        <v>57.239999999999995</v>
      </c>
      <c r="I7" s="3">
        <f>H7*0.3</f>
        <v>17.171999999999997</v>
      </c>
      <c r="J7" s="3"/>
      <c r="K7" s="3">
        <f>D7*0.55</f>
        <v>174.9</v>
      </c>
      <c r="L7" s="3">
        <f>K7*0.5</f>
        <v>87.45</v>
      </c>
      <c r="M7" s="3">
        <f>L7*0.5</f>
        <v>43.725000000000001</v>
      </c>
      <c r="N7" s="3"/>
      <c r="O7" s="3">
        <f>D7</f>
        <v>318</v>
      </c>
      <c r="P7" s="3"/>
      <c r="Q7" s="3">
        <f>D7*0.8</f>
        <v>254.4</v>
      </c>
      <c r="R7" s="3">
        <f>Q7*0.5</f>
        <v>127.2</v>
      </c>
      <c r="S7" s="3">
        <f>R7*0.5</f>
        <v>63.6</v>
      </c>
      <c r="T7" s="3">
        <v>2</v>
      </c>
      <c r="U7" s="3">
        <v>1</v>
      </c>
      <c r="V7" s="20"/>
      <c r="W7" s="3">
        <f>C7*0.01</f>
        <v>1636.8</v>
      </c>
    </row>
    <row r="8" spans="1:23" ht="15.75" x14ac:dyDescent="0.25">
      <c r="A8" s="41" t="s">
        <v>31</v>
      </c>
      <c r="B8" s="42">
        <v>1329767788</v>
      </c>
      <c r="C8" s="43">
        <v>158538</v>
      </c>
      <c r="D8" s="47">
        <v>347</v>
      </c>
      <c r="E8" s="3">
        <f>D8*0.07</f>
        <v>24.290000000000003</v>
      </c>
      <c r="F8" s="3">
        <f>E8*0.2</f>
        <v>4.8580000000000005</v>
      </c>
      <c r="G8" s="20"/>
      <c r="H8" s="3">
        <f>D8*0.18</f>
        <v>62.46</v>
      </c>
      <c r="I8" s="3">
        <f>H8*0.3</f>
        <v>18.738</v>
      </c>
      <c r="J8" s="3"/>
      <c r="K8" s="3">
        <f>D8*0.55</f>
        <v>190.85000000000002</v>
      </c>
      <c r="L8" s="3">
        <f>K8*0.5</f>
        <v>95.425000000000011</v>
      </c>
      <c r="M8" s="3">
        <f>L8*0.5</f>
        <v>47.712500000000006</v>
      </c>
      <c r="N8" s="3"/>
      <c r="O8" s="3">
        <f>D8</f>
        <v>347</v>
      </c>
      <c r="P8" s="3"/>
      <c r="Q8" s="3">
        <f>D8*0.8</f>
        <v>277.60000000000002</v>
      </c>
      <c r="R8" s="3">
        <f>Q8*0.5</f>
        <v>138.80000000000001</v>
      </c>
      <c r="S8" s="3">
        <f>R8*0.5</f>
        <v>69.400000000000006</v>
      </c>
      <c r="T8" s="3"/>
      <c r="U8" s="3"/>
      <c r="V8" s="20"/>
      <c r="W8" s="3">
        <f>C8*0.01</f>
        <v>1585.38</v>
      </c>
    </row>
    <row r="9" spans="1:23" ht="15.75" x14ac:dyDescent="0.25">
      <c r="A9" s="41" t="s">
        <v>41</v>
      </c>
      <c r="B9" s="42">
        <v>1296235435</v>
      </c>
      <c r="C9" s="43">
        <v>109615</v>
      </c>
      <c r="D9" s="47">
        <v>245</v>
      </c>
      <c r="E9" s="3">
        <f>D9*0.07</f>
        <v>17.150000000000002</v>
      </c>
      <c r="F9" s="3">
        <f>E9*0.2</f>
        <v>3.4300000000000006</v>
      </c>
      <c r="G9" s="20"/>
      <c r="H9" s="3">
        <f>D9*0.18</f>
        <v>44.1</v>
      </c>
      <c r="I9" s="3">
        <f>H9*0.3</f>
        <v>13.23</v>
      </c>
      <c r="J9" s="3"/>
      <c r="K9" s="3">
        <f>D9*0.55</f>
        <v>134.75</v>
      </c>
      <c r="L9" s="3">
        <f>K9*0.5</f>
        <v>67.375</v>
      </c>
      <c r="M9" s="3">
        <f>L9*0.5</f>
        <v>33.6875</v>
      </c>
      <c r="N9" s="3"/>
      <c r="O9" s="3">
        <f>D9</f>
        <v>245</v>
      </c>
      <c r="P9" s="3"/>
      <c r="Q9" s="3">
        <f>D9*0.8</f>
        <v>196</v>
      </c>
      <c r="R9" s="3">
        <f>Q9*0.5</f>
        <v>98</v>
      </c>
      <c r="S9" s="3">
        <f>R9*0.5</f>
        <v>49</v>
      </c>
      <c r="T9" s="3">
        <v>2</v>
      </c>
      <c r="U9" s="3">
        <v>1</v>
      </c>
      <c r="V9" s="20"/>
      <c r="W9" s="3">
        <f>C9*0.01</f>
        <v>1096.1500000000001</v>
      </c>
    </row>
    <row r="10" spans="1:23" ht="15.75" x14ac:dyDescent="0.25">
      <c r="A10" s="41" t="s">
        <v>55</v>
      </c>
      <c r="B10" s="42">
        <v>474551749</v>
      </c>
      <c r="C10" s="43">
        <v>57540</v>
      </c>
      <c r="D10" s="47">
        <v>180</v>
      </c>
      <c r="E10" s="3">
        <f>D10*0.07</f>
        <v>12.600000000000001</v>
      </c>
      <c r="F10" s="3">
        <f>E10*0.2</f>
        <v>2.5200000000000005</v>
      </c>
      <c r="G10" s="20"/>
      <c r="H10" s="3">
        <f>D10*0.18</f>
        <v>32.4</v>
      </c>
      <c r="I10" s="3">
        <f>H10*0.3</f>
        <v>9.7199999999999989</v>
      </c>
      <c r="J10" s="3"/>
      <c r="K10" s="3">
        <f>D10*0.55</f>
        <v>99.000000000000014</v>
      </c>
      <c r="L10" s="3">
        <f>K10*0.5</f>
        <v>49.500000000000007</v>
      </c>
      <c r="M10" s="3">
        <f>L10*0.5</f>
        <v>24.750000000000004</v>
      </c>
      <c r="N10" s="3"/>
      <c r="O10" s="3">
        <f>D10</f>
        <v>180</v>
      </c>
      <c r="P10" s="3"/>
      <c r="Q10" s="3">
        <f>D10*0.8</f>
        <v>144</v>
      </c>
      <c r="R10" s="3">
        <f>Q10*0.5</f>
        <v>72</v>
      </c>
      <c r="S10" s="3">
        <f>R10*0.5</f>
        <v>36</v>
      </c>
      <c r="T10" s="3"/>
      <c r="U10" s="3"/>
      <c r="V10" s="20"/>
      <c r="W10" s="3">
        <f>C10*0.01</f>
        <v>575.4</v>
      </c>
    </row>
    <row r="11" spans="1:23" ht="15.75" x14ac:dyDescent="0.25">
      <c r="A11" s="41" t="s">
        <v>39</v>
      </c>
      <c r="B11" s="42">
        <v>402775414</v>
      </c>
      <c r="C11" s="43">
        <v>46077</v>
      </c>
      <c r="D11" s="47">
        <v>132</v>
      </c>
      <c r="E11" s="3">
        <f>D11*0.07</f>
        <v>9.24</v>
      </c>
      <c r="F11" s="3">
        <f>E11*0.2</f>
        <v>1.8480000000000001</v>
      </c>
      <c r="G11" s="20"/>
      <c r="H11" s="3">
        <f>D11*0.18</f>
        <v>23.759999999999998</v>
      </c>
      <c r="I11" s="3">
        <f>H11*0.3</f>
        <v>7.1279999999999992</v>
      </c>
      <c r="J11" s="3"/>
      <c r="K11" s="3">
        <f>D11*0.55</f>
        <v>72.600000000000009</v>
      </c>
      <c r="L11" s="3">
        <f>K11*0.5</f>
        <v>36.300000000000004</v>
      </c>
      <c r="M11" s="3">
        <f>L11*0.5</f>
        <v>18.150000000000002</v>
      </c>
      <c r="N11" s="3"/>
      <c r="O11" s="3">
        <f>D11</f>
        <v>132</v>
      </c>
      <c r="P11" s="3"/>
      <c r="Q11" s="3">
        <f>D11*0.8</f>
        <v>105.60000000000001</v>
      </c>
      <c r="R11" s="3">
        <f>Q11*0.5</f>
        <v>52.800000000000004</v>
      </c>
      <c r="S11" s="3">
        <f>R11*0.5</f>
        <v>26.400000000000002</v>
      </c>
      <c r="T11" s="3"/>
      <c r="U11" s="3"/>
      <c r="V11" s="20"/>
      <c r="W11" s="3">
        <f>C11*0.01</f>
        <v>460.77</v>
      </c>
    </row>
    <row r="12" spans="1:23" ht="15.75" x14ac:dyDescent="0.25">
      <c r="A12" s="41" t="s">
        <v>68</v>
      </c>
      <c r="B12" s="42">
        <v>394471063</v>
      </c>
      <c r="C12" s="43">
        <v>32674</v>
      </c>
      <c r="D12" s="47">
        <v>82</v>
      </c>
      <c r="E12" s="3">
        <f>D12*0.07</f>
        <v>5.74</v>
      </c>
      <c r="F12" s="3">
        <f>E12*0.2</f>
        <v>1.1480000000000001</v>
      </c>
      <c r="G12" s="20"/>
      <c r="H12" s="3">
        <f>D12*0.18</f>
        <v>14.76</v>
      </c>
      <c r="I12" s="3">
        <f>H12*0.3</f>
        <v>4.4279999999999999</v>
      </c>
      <c r="J12" s="3"/>
      <c r="K12" s="3">
        <f>D12*0.55</f>
        <v>45.1</v>
      </c>
      <c r="L12" s="3">
        <f>K12*0.5</f>
        <v>22.55</v>
      </c>
      <c r="M12" s="3">
        <f>L12*0.5</f>
        <v>11.275</v>
      </c>
      <c r="N12" s="3"/>
      <c r="O12" s="3">
        <f>D12</f>
        <v>82</v>
      </c>
      <c r="P12" s="3"/>
      <c r="Q12" s="3">
        <f>D12*0.8</f>
        <v>65.600000000000009</v>
      </c>
      <c r="R12" s="3">
        <f>Q12*0.5</f>
        <v>32.800000000000004</v>
      </c>
      <c r="S12" s="3">
        <f>R12*0.5</f>
        <v>16.400000000000002</v>
      </c>
      <c r="T12" s="3"/>
      <c r="U12" s="3"/>
      <c r="V12" s="20"/>
      <c r="W12" s="3">
        <f>C12*0.01</f>
        <v>326.74</v>
      </c>
    </row>
    <row r="13" spans="1:23" ht="15.75" x14ac:dyDescent="0.25">
      <c r="A13" s="41" t="s">
        <v>87</v>
      </c>
      <c r="B13" s="42">
        <v>347199791</v>
      </c>
      <c r="C13" s="43">
        <v>43716</v>
      </c>
      <c r="D13" s="47">
        <v>103</v>
      </c>
      <c r="E13" s="3">
        <f>D13*0.07</f>
        <v>7.2100000000000009</v>
      </c>
      <c r="F13" s="3">
        <f>E13*0.2</f>
        <v>1.4420000000000002</v>
      </c>
      <c r="G13" s="20"/>
      <c r="H13" s="3">
        <f>D13*0.18</f>
        <v>18.54</v>
      </c>
      <c r="I13" s="3">
        <f>H13*0.3</f>
        <v>5.5619999999999994</v>
      </c>
      <c r="J13" s="3"/>
      <c r="K13" s="3">
        <f>D13*0.55</f>
        <v>56.650000000000006</v>
      </c>
      <c r="L13" s="3">
        <f>K13*0.5</f>
        <v>28.325000000000003</v>
      </c>
      <c r="M13" s="3">
        <f>L13*0.5</f>
        <v>14.162500000000001</v>
      </c>
      <c r="N13" s="3"/>
      <c r="O13" s="3">
        <f>D13</f>
        <v>103</v>
      </c>
      <c r="P13" s="3"/>
      <c r="Q13" s="3">
        <f>D13*0.8</f>
        <v>82.4</v>
      </c>
      <c r="R13" s="3">
        <f>Q13*0.5</f>
        <v>41.2</v>
      </c>
      <c r="S13" s="3">
        <f>R13*0.5</f>
        <v>20.6</v>
      </c>
      <c r="T13" s="3"/>
      <c r="U13" s="3"/>
      <c r="V13" s="20"/>
      <c r="W13" s="3">
        <f>C13*0.01</f>
        <v>437.16</v>
      </c>
    </row>
    <row r="14" spans="1:23" ht="15.75" x14ac:dyDescent="0.25">
      <c r="A14" s="41" t="s">
        <v>16</v>
      </c>
      <c r="B14" s="42">
        <v>318923187</v>
      </c>
      <c r="C14" s="43">
        <v>33121</v>
      </c>
      <c r="D14" s="47">
        <v>76</v>
      </c>
      <c r="E14" s="3">
        <f>D14*0.07</f>
        <v>5.32</v>
      </c>
      <c r="F14" s="3">
        <f>E14*0.2</f>
        <v>1.0640000000000001</v>
      </c>
      <c r="G14" s="20"/>
      <c r="H14" s="3">
        <f>D14*0.18</f>
        <v>13.68</v>
      </c>
      <c r="I14" s="3">
        <f>H14*0.3</f>
        <v>4.1040000000000001</v>
      </c>
      <c r="J14" s="3"/>
      <c r="K14" s="3">
        <f>D14*0.55</f>
        <v>41.800000000000004</v>
      </c>
      <c r="L14" s="3">
        <f>K14*0.5</f>
        <v>20.900000000000002</v>
      </c>
      <c r="M14" s="3">
        <f>L14*0.5</f>
        <v>10.450000000000001</v>
      </c>
      <c r="N14" s="3"/>
      <c r="O14" s="3">
        <f>D14</f>
        <v>76</v>
      </c>
      <c r="P14" s="3"/>
      <c r="Q14" s="3">
        <f>D14*0.8</f>
        <v>60.800000000000004</v>
      </c>
      <c r="R14" s="3">
        <f>Q14*0.5</f>
        <v>30.400000000000002</v>
      </c>
      <c r="S14" s="3">
        <f>R14*0.5</f>
        <v>15.200000000000001</v>
      </c>
      <c r="T14" s="3">
        <v>1</v>
      </c>
      <c r="U14" s="3">
        <v>1</v>
      </c>
      <c r="V14" s="20"/>
      <c r="W14" s="3">
        <f>C14*0.01</f>
        <v>331.21</v>
      </c>
    </row>
    <row r="15" spans="1:23" ht="15.75" x14ac:dyDescent="0.25">
      <c r="A15" s="41" t="s">
        <v>11</v>
      </c>
      <c r="B15" s="42">
        <v>309619229</v>
      </c>
      <c r="C15" s="43">
        <v>18952</v>
      </c>
      <c r="D15" s="47">
        <v>51</v>
      </c>
      <c r="E15" s="3">
        <f>D15*0.07</f>
        <v>3.5700000000000003</v>
      </c>
      <c r="F15" s="3">
        <f>E15*0.2</f>
        <v>0.71400000000000008</v>
      </c>
      <c r="G15" s="20"/>
      <c r="H15" s="3">
        <f>D15*0.18</f>
        <v>9.18</v>
      </c>
      <c r="I15" s="3">
        <f>H15*0.3</f>
        <v>2.754</v>
      </c>
      <c r="J15" s="3"/>
      <c r="K15" s="3">
        <f>D15*0.55</f>
        <v>28.05</v>
      </c>
      <c r="L15" s="3">
        <f>K15*0.5</f>
        <v>14.025</v>
      </c>
      <c r="M15" s="3">
        <f>L15*0.5</f>
        <v>7.0125000000000002</v>
      </c>
      <c r="N15" s="3"/>
      <c r="O15" s="3">
        <f>D15</f>
        <v>51</v>
      </c>
      <c r="P15" s="3"/>
      <c r="Q15" s="3">
        <f>D15*0.8</f>
        <v>40.800000000000004</v>
      </c>
      <c r="R15" s="3">
        <f>Q15*0.5</f>
        <v>20.400000000000002</v>
      </c>
      <c r="S15" s="3">
        <f>R15*0.5</f>
        <v>10.200000000000001</v>
      </c>
      <c r="T15" s="3">
        <v>1</v>
      </c>
      <c r="U15" s="3">
        <v>1</v>
      </c>
      <c r="V15" s="20"/>
      <c r="W15" s="3">
        <f>C15*0.01</f>
        <v>189.52</v>
      </c>
    </row>
    <row r="16" spans="1:23" ht="15.75" x14ac:dyDescent="0.25">
      <c r="A16" s="41" t="s">
        <v>50</v>
      </c>
      <c r="B16" s="42">
        <v>264053370</v>
      </c>
      <c r="C16" s="43">
        <v>37193</v>
      </c>
      <c r="D16" s="47">
        <v>85</v>
      </c>
      <c r="E16" s="3">
        <f>D16*0.07</f>
        <v>5.95</v>
      </c>
      <c r="F16" s="3">
        <f>E16*0.2</f>
        <v>1.1900000000000002</v>
      </c>
      <c r="G16" s="20"/>
      <c r="H16" s="3">
        <f>D16*0.18</f>
        <v>15.299999999999999</v>
      </c>
      <c r="I16" s="3">
        <f>H16*0.3</f>
        <v>4.59</v>
      </c>
      <c r="J16" s="3"/>
      <c r="K16" s="3">
        <f>D16*0.55</f>
        <v>46.750000000000007</v>
      </c>
      <c r="L16" s="3">
        <f>K16*0.5</f>
        <v>23.375000000000004</v>
      </c>
      <c r="M16" s="3">
        <f>L16*0.5</f>
        <v>11.687500000000002</v>
      </c>
      <c r="N16" s="3"/>
      <c r="O16" s="3">
        <f>D16</f>
        <v>85</v>
      </c>
      <c r="P16" s="3"/>
      <c r="Q16" s="3">
        <f>D16*0.8</f>
        <v>68</v>
      </c>
      <c r="R16" s="3">
        <f>Q16*0.5</f>
        <v>34</v>
      </c>
      <c r="S16" s="3">
        <f>R16*0.5</f>
        <v>17</v>
      </c>
      <c r="T16" s="3">
        <v>1</v>
      </c>
      <c r="U16" s="3"/>
      <c r="V16" s="20"/>
      <c r="W16" s="3">
        <f>C16*0.01</f>
        <v>371.93</v>
      </c>
    </row>
    <row r="17" spans="1:23" ht="15.75" x14ac:dyDescent="0.25">
      <c r="A17" s="41" t="s">
        <v>64</v>
      </c>
      <c r="B17" s="42">
        <v>244592740</v>
      </c>
      <c r="C17" s="43">
        <v>26420</v>
      </c>
      <c r="D17" s="47">
        <v>89</v>
      </c>
      <c r="E17" s="3">
        <f>D17*0.07</f>
        <v>6.23</v>
      </c>
      <c r="F17" s="3">
        <f>E17*0.2</f>
        <v>1.2460000000000002</v>
      </c>
      <c r="G17" s="20"/>
      <c r="H17" s="3">
        <f>D17*0.18</f>
        <v>16.02</v>
      </c>
      <c r="I17" s="3">
        <f>H17*0.3</f>
        <v>4.806</v>
      </c>
      <c r="J17" s="3"/>
      <c r="K17" s="3">
        <f>D17*0.55</f>
        <v>48.95</v>
      </c>
      <c r="L17" s="3">
        <f>K17*0.5</f>
        <v>24.475000000000001</v>
      </c>
      <c r="M17" s="3">
        <f>L17*0.5</f>
        <v>12.237500000000001</v>
      </c>
      <c r="N17" s="3"/>
      <c r="O17" s="3">
        <f>D17</f>
        <v>89</v>
      </c>
      <c r="P17" s="3"/>
      <c r="Q17" s="3">
        <f>D17*0.8</f>
        <v>71.2</v>
      </c>
      <c r="R17" s="3">
        <f>Q17*0.5</f>
        <v>35.6</v>
      </c>
      <c r="S17" s="3">
        <f>R17*0.5</f>
        <v>17.8</v>
      </c>
      <c r="T17" s="3">
        <v>1</v>
      </c>
      <c r="U17" s="3"/>
      <c r="V17" s="20"/>
      <c r="W17" s="3">
        <f>C17*0.01</f>
        <v>264.2</v>
      </c>
    </row>
    <row r="18" spans="1:23" ht="15.75" x14ac:dyDescent="0.25">
      <c r="A18" s="41" t="s">
        <v>47</v>
      </c>
      <c r="B18" s="42">
        <v>236609417</v>
      </c>
      <c r="C18" s="43">
        <v>34828</v>
      </c>
      <c r="D18" s="47">
        <v>87</v>
      </c>
      <c r="E18" s="3">
        <f>D18*0.07</f>
        <v>6.0900000000000007</v>
      </c>
      <c r="F18" s="3">
        <f>E18*0.2</f>
        <v>1.2180000000000002</v>
      </c>
      <c r="G18" s="20"/>
      <c r="H18" s="3">
        <f>D18*0.18</f>
        <v>15.66</v>
      </c>
      <c r="I18" s="3">
        <f>H18*0.3</f>
        <v>4.6979999999999995</v>
      </c>
      <c r="J18" s="3"/>
      <c r="K18" s="3">
        <f>D18*0.55</f>
        <v>47.85</v>
      </c>
      <c r="L18" s="3">
        <f>K18*0.5</f>
        <v>23.925000000000001</v>
      </c>
      <c r="M18" s="3">
        <f>L18*0.5</f>
        <v>11.9625</v>
      </c>
      <c r="N18" s="3"/>
      <c r="O18" s="3">
        <f>D18</f>
        <v>87</v>
      </c>
      <c r="P18" s="3"/>
      <c r="Q18" s="3">
        <f>D18*0.8</f>
        <v>69.600000000000009</v>
      </c>
      <c r="R18" s="3">
        <f>Q18*0.5</f>
        <v>34.800000000000004</v>
      </c>
      <c r="S18" s="3">
        <f>R18*0.5</f>
        <v>17.400000000000002</v>
      </c>
      <c r="T18" s="3"/>
      <c r="U18" s="3"/>
      <c r="V18" s="20"/>
      <c r="W18" s="3">
        <f>C18*0.01</f>
        <v>348.28000000000003</v>
      </c>
    </row>
    <row r="19" spans="1:23" ht="15.75" x14ac:dyDescent="0.25">
      <c r="A19" s="41" t="s">
        <v>18</v>
      </c>
      <c r="B19" s="42">
        <v>212901083</v>
      </c>
      <c r="C19" s="43">
        <v>37556</v>
      </c>
      <c r="D19" s="47">
        <v>81</v>
      </c>
      <c r="E19" s="3">
        <f>D19*0.07</f>
        <v>5.6700000000000008</v>
      </c>
      <c r="F19" s="3">
        <f>E19*0.2</f>
        <v>1.1340000000000001</v>
      </c>
      <c r="G19" s="20"/>
      <c r="H19" s="3">
        <f>D19*0.18</f>
        <v>14.58</v>
      </c>
      <c r="I19" s="3">
        <f>H19*0.3</f>
        <v>4.3739999999999997</v>
      </c>
      <c r="J19" s="3"/>
      <c r="K19" s="3">
        <f>D19*0.55</f>
        <v>44.550000000000004</v>
      </c>
      <c r="L19" s="3">
        <f>K19*0.5</f>
        <v>22.275000000000002</v>
      </c>
      <c r="M19" s="3">
        <f>L19*0.5</f>
        <v>11.137500000000001</v>
      </c>
      <c r="N19" s="3"/>
      <c r="O19" s="3">
        <f>D19</f>
        <v>81</v>
      </c>
      <c r="P19" s="3"/>
      <c r="Q19" s="3">
        <f>D19*0.8</f>
        <v>64.8</v>
      </c>
      <c r="R19" s="3">
        <f>Q19*0.5</f>
        <v>32.4</v>
      </c>
      <c r="S19" s="3">
        <f>R19*0.5</f>
        <v>16.2</v>
      </c>
      <c r="T19" s="3">
        <v>1</v>
      </c>
      <c r="U19" s="3"/>
      <c r="V19" s="20"/>
      <c r="W19" s="3">
        <f>C19*0.01</f>
        <v>375.56</v>
      </c>
    </row>
    <row r="20" spans="1:23" ht="15.75" x14ac:dyDescent="0.25">
      <c r="A20" s="41" t="s">
        <v>0</v>
      </c>
      <c r="B20" s="42">
        <v>190096143</v>
      </c>
      <c r="C20" s="43">
        <v>17519</v>
      </c>
      <c r="D20" s="47">
        <v>8</v>
      </c>
      <c r="E20" s="3">
        <f>D20*0.07</f>
        <v>0.56000000000000005</v>
      </c>
      <c r="F20" s="3">
        <f>E20*0.2</f>
        <v>0.11200000000000002</v>
      </c>
      <c r="G20" s="20"/>
      <c r="H20" s="3">
        <f>D20*0.18</f>
        <v>1.44</v>
      </c>
      <c r="I20" s="3">
        <f>H20*0.3</f>
        <v>0.432</v>
      </c>
      <c r="J20" s="3"/>
      <c r="K20" s="3">
        <f>D20*0.55</f>
        <v>4.4000000000000004</v>
      </c>
      <c r="L20" s="3">
        <f>K20*0.5</f>
        <v>2.2000000000000002</v>
      </c>
      <c r="M20" s="3">
        <f>L20*0.5</f>
        <v>1.1000000000000001</v>
      </c>
      <c r="N20" s="3"/>
      <c r="O20" s="3">
        <f>D20</f>
        <v>8</v>
      </c>
      <c r="P20" s="3"/>
      <c r="Q20" s="3">
        <f>D20*0.8</f>
        <v>6.4</v>
      </c>
      <c r="R20" s="3">
        <f>Q20*0.5</f>
        <v>3.2</v>
      </c>
      <c r="S20" s="3">
        <f>R20*0.5</f>
        <v>1.6</v>
      </c>
      <c r="T20" s="3">
        <v>1</v>
      </c>
      <c r="U20" s="3">
        <v>1</v>
      </c>
      <c r="V20" s="20"/>
      <c r="W20" s="3">
        <f>C20*0.01</f>
        <v>175.19</v>
      </c>
    </row>
    <row r="21" spans="1:23" ht="15.75" x14ac:dyDescent="0.25">
      <c r="A21" s="41" t="s">
        <v>58</v>
      </c>
      <c r="B21" s="42">
        <v>188637622</v>
      </c>
      <c r="C21" s="43">
        <v>18242</v>
      </c>
      <c r="D21" s="47">
        <v>35</v>
      </c>
      <c r="E21" s="3">
        <f>D21*0.07</f>
        <v>2.4500000000000002</v>
      </c>
      <c r="F21" s="3">
        <f>E21*0.2</f>
        <v>0.49000000000000005</v>
      </c>
      <c r="G21" s="20"/>
      <c r="H21" s="3">
        <f>D21*0.18</f>
        <v>6.3</v>
      </c>
      <c r="I21" s="3">
        <f>H21*0.3</f>
        <v>1.89</v>
      </c>
      <c r="J21" s="3"/>
      <c r="K21" s="3">
        <f>D21*0.55</f>
        <v>19.25</v>
      </c>
      <c r="L21" s="3">
        <f>K21*0.5</f>
        <v>9.625</v>
      </c>
      <c r="M21" s="3">
        <f>L21*0.5</f>
        <v>4.8125</v>
      </c>
      <c r="N21" s="3"/>
      <c r="O21" s="3">
        <f>D21</f>
        <v>35</v>
      </c>
      <c r="P21" s="3"/>
      <c r="Q21" s="3">
        <f>D21*0.8</f>
        <v>28</v>
      </c>
      <c r="R21" s="3">
        <f>Q21*0.5</f>
        <v>14</v>
      </c>
      <c r="S21" s="3">
        <f>R21*0.5</f>
        <v>7</v>
      </c>
      <c r="T21" s="3"/>
      <c r="U21" s="3"/>
      <c r="V21" s="20"/>
      <c r="W21" s="3">
        <f>C21*0.01</f>
        <v>182.42000000000002</v>
      </c>
    </row>
    <row r="22" spans="1:23" ht="15.75" x14ac:dyDescent="0.25">
      <c r="A22" s="41" t="s">
        <v>13</v>
      </c>
      <c r="B22" s="42">
        <v>188332883</v>
      </c>
      <c r="C22" s="43">
        <v>14810</v>
      </c>
      <c r="D22" s="47">
        <v>38</v>
      </c>
      <c r="E22" s="3">
        <f>D22*0.07</f>
        <v>2.66</v>
      </c>
      <c r="F22" s="3">
        <f>E22*0.2</f>
        <v>0.53200000000000003</v>
      </c>
      <c r="G22" s="20"/>
      <c r="H22" s="3">
        <f>D22*0.18</f>
        <v>6.84</v>
      </c>
      <c r="I22" s="3">
        <f>H22*0.3</f>
        <v>2.052</v>
      </c>
      <c r="J22" s="3"/>
      <c r="K22" s="3">
        <f>D22*0.55</f>
        <v>20.900000000000002</v>
      </c>
      <c r="L22" s="3">
        <f>K22*0.5</f>
        <v>10.450000000000001</v>
      </c>
      <c r="M22" s="3">
        <f>L22*0.5</f>
        <v>5.2250000000000005</v>
      </c>
      <c r="N22" s="3"/>
      <c r="O22" s="3">
        <f>D22</f>
        <v>38</v>
      </c>
      <c r="P22" s="3"/>
      <c r="Q22" s="3">
        <f>D22*0.8</f>
        <v>30.400000000000002</v>
      </c>
      <c r="R22" s="3">
        <f>Q22*0.5</f>
        <v>15.200000000000001</v>
      </c>
      <c r="S22" s="3">
        <f>R22*0.5</f>
        <v>7.6000000000000005</v>
      </c>
      <c r="T22" s="3"/>
      <c r="U22" s="3"/>
      <c r="V22" s="20"/>
      <c r="W22" s="3">
        <f>C22*0.01</f>
        <v>148.1</v>
      </c>
    </row>
    <row r="23" spans="1:23" ht="15.75" x14ac:dyDescent="0.25">
      <c r="A23" s="41" t="s">
        <v>71</v>
      </c>
      <c r="B23" s="42">
        <v>177072839</v>
      </c>
      <c r="C23" s="43">
        <v>26218</v>
      </c>
      <c r="D23" s="49">
        <v>79</v>
      </c>
      <c r="E23" s="40">
        <f>D23*0.07</f>
        <v>5.53</v>
      </c>
      <c r="F23" s="3">
        <f>E23*0.2</f>
        <v>1.1060000000000001</v>
      </c>
      <c r="G23" s="20"/>
      <c r="H23" s="3">
        <f>D23*0.18</f>
        <v>14.219999999999999</v>
      </c>
      <c r="I23" s="3">
        <f>H23*0.3</f>
        <v>4.2659999999999991</v>
      </c>
      <c r="J23" s="3"/>
      <c r="K23" s="3">
        <f>D23*0.55</f>
        <v>43.45</v>
      </c>
      <c r="L23" s="3">
        <f>K23*0.5</f>
        <v>21.725000000000001</v>
      </c>
      <c r="M23" s="3">
        <f>L23*0.5</f>
        <v>10.862500000000001</v>
      </c>
      <c r="N23" s="3"/>
      <c r="O23" s="3">
        <f>D23</f>
        <v>79</v>
      </c>
      <c r="P23" s="3"/>
      <c r="Q23" s="3">
        <f>D23*0.8</f>
        <v>63.2</v>
      </c>
      <c r="R23" s="3">
        <f>Q23*0.5</f>
        <v>31.6</v>
      </c>
      <c r="S23" s="3">
        <f>R23*0.5</f>
        <v>15.8</v>
      </c>
      <c r="T23" s="3"/>
      <c r="U23" s="3"/>
      <c r="V23" s="20"/>
      <c r="W23" s="3">
        <f>C23*0.01</f>
        <v>262.18</v>
      </c>
    </row>
    <row r="24" spans="1:23" ht="15.75" x14ac:dyDescent="0.25">
      <c r="A24" s="41" t="s">
        <v>38</v>
      </c>
      <c r="B24" s="42">
        <v>163624096</v>
      </c>
      <c r="C24" s="43">
        <v>22037</v>
      </c>
      <c r="D24" s="47">
        <v>52</v>
      </c>
      <c r="E24" s="3">
        <f>D24*0.07</f>
        <v>3.6400000000000006</v>
      </c>
      <c r="F24" s="3">
        <f>E24*0.2</f>
        <v>0.7280000000000002</v>
      </c>
      <c r="G24" s="20"/>
      <c r="H24" s="3">
        <f>D24*0.18</f>
        <v>9.36</v>
      </c>
      <c r="I24" s="3">
        <f>H24*0.3</f>
        <v>2.8079999999999998</v>
      </c>
      <c r="J24" s="3"/>
      <c r="K24" s="3">
        <f>D24*0.55</f>
        <v>28.6</v>
      </c>
      <c r="L24" s="3">
        <f>K24*0.5</f>
        <v>14.3</v>
      </c>
      <c r="M24" s="3">
        <f>L24*0.5</f>
        <v>7.15</v>
      </c>
      <c r="N24" s="3"/>
      <c r="O24" s="3">
        <f>D24</f>
        <v>52</v>
      </c>
      <c r="P24" s="3"/>
      <c r="Q24" s="3">
        <f>D24*0.8</f>
        <v>41.6</v>
      </c>
      <c r="R24" s="3">
        <f>Q24*0.5</f>
        <v>20.8</v>
      </c>
      <c r="S24" s="3">
        <f>R24*0.5</f>
        <v>10.4</v>
      </c>
      <c r="T24" s="3"/>
      <c r="U24" s="3"/>
      <c r="V24" s="20"/>
      <c r="W24" s="3">
        <f>C24*0.01</f>
        <v>220.37</v>
      </c>
    </row>
    <row r="25" spans="1:23" ht="15.75" x14ac:dyDescent="0.25">
      <c r="A25" s="41" t="s">
        <v>19</v>
      </c>
      <c r="B25" s="42">
        <v>157853001</v>
      </c>
      <c r="C25" s="43">
        <v>18966</v>
      </c>
      <c r="D25" s="47">
        <v>37</v>
      </c>
      <c r="E25" s="3">
        <f>D25*0.07</f>
        <v>2.5900000000000003</v>
      </c>
      <c r="F25" s="3">
        <f>E25*0.2</f>
        <v>0.51800000000000013</v>
      </c>
      <c r="G25" s="20"/>
      <c r="H25" s="3">
        <f>D25*0.18</f>
        <v>6.66</v>
      </c>
      <c r="I25" s="3">
        <f>H25*0.3</f>
        <v>1.998</v>
      </c>
      <c r="J25" s="3"/>
      <c r="K25" s="3">
        <f>D25*0.55</f>
        <v>20.350000000000001</v>
      </c>
      <c r="L25" s="3">
        <f>K25*0.5</f>
        <v>10.175000000000001</v>
      </c>
      <c r="M25" s="3">
        <f>L25*0.5</f>
        <v>5.0875000000000004</v>
      </c>
      <c r="N25" s="3"/>
      <c r="O25" s="3">
        <f>D25</f>
        <v>37</v>
      </c>
      <c r="P25" s="3"/>
      <c r="Q25" s="3">
        <f>D25*0.8</f>
        <v>29.6</v>
      </c>
      <c r="R25" s="3">
        <f>Q25*0.5</f>
        <v>14.8</v>
      </c>
      <c r="S25" s="3">
        <f>R25*0.5</f>
        <v>7.4</v>
      </c>
      <c r="T25" s="3">
        <v>1</v>
      </c>
      <c r="U25" s="3"/>
      <c r="V25" s="20"/>
      <c r="W25" s="3">
        <f>C25*0.01</f>
        <v>189.66</v>
      </c>
    </row>
    <row r="26" spans="1:23" ht="15.75" x14ac:dyDescent="0.25">
      <c r="A26" s="41" t="s">
        <v>45</v>
      </c>
      <c r="B26" s="42">
        <v>149117371</v>
      </c>
      <c r="C26" s="43">
        <v>13661</v>
      </c>
      <c r="D26" s="47">
        <v>57</v>
      </c>
      <c r="E26" s="3">
        <f>D26*0.07</f>
        <v>3.99</v>
      </c>
      <c r="F26" s="3">
        <f>E26*0.2</f>
        <v>0.79800000000000004</v>
      </c>
      <c r="G26" s="20"/>
      <c r="H26" s="3">
        <f>D26*0.18</f>
        <v>10.26</v>
      </c>
      <c r="I26" s="3">
        <f>H26*0.3</f>
        <v>3.0779999999999998</v>
      </c>
      <c r="J26" s="3"/>
      <c r="K26" s="3">
        <f>D26*0.55</f>
        <v>31.35</v>
      </c>
      <c r="L26" s="3">
        <f>K26*0.5</f>
        <v>15.675000000000001</v>
      </c>
      <c r="M26" s="3">
        <f>L26*0.5</f>
        <v>7.8375000000000004</v>
      </c>
      <c r="N26" s="3"/>
      <c r="O26" s="3">
        <f>D26</f>
        <v>57</v>
      </c>
      <c r="P26" s="3"/>
      <c r="Q26" s="3">
        <f>D26*0.8</f>
        <v>45.6</v>
      </c>
      <c r="R26" s="3">
        <f>Q26*0.5</f>
        <v>22.8</v>
      </c>
      <c r="S26" s="3">
        <f>R26*0.5</f>
        <v>11.4</v>
      </c>
      <c r="T26" s="3"/>
      <c r="U26" s="3"/>
      <c r="V26" s="20"/>
      <c r="W26" s="3">
        <f>C26*0.01</f>
        <v>136.61000000000001</v>
      </c>
    </row>
    <row r="27" spans="1:23" ht="15.75" x14ac:dyDescent="0.25">
      <c r="A27" s="45" t="s">
        <v>33</v>
      </c>
      <c r="B27" s="42">
        <v>143837794</v>
      </c>
      <c r="C27" s="43">
        <v>28091</v>
      </c>
      <c r="D27" s="47">
        <v>78</v>
      </c>
      <c r="E27" s="3">
        <f>D27*0.07</f>
        <v>5.4600000000000009</v>
      </c>
      <c r="F27" s="3">
        <f>E27*0.2</f>
        <v>1.0920000000000003</v>
      </c>
      <c r="G27" s="20"/>
      <c r="H27" s="3">
        <f>D27*0.18</f>
        <v>14.04</v>
      </c>
      <c r="I27" s="3">
        <f>H27*0.3</f>
        <v>4.2119999999999997</v>
      </c>
      <c r="J27" s="3"/>
      <c r="K27" s="3">
        <f>D27*0.55</f>
        <v>42.900000000000006</v>
      </c>
      <c r="L27" s="3">
        <f>K27*0.5</f>
        <v>21.450000000000003</v>
      </c>
      <c r="M27" s="3">
        <f>L27*0.5</f>
        <v>10.725000000000001</v>
      </c>
      <c r="N27" s="3"/>
      <c r="O27" s="3">
        <f>D27</f>
        <v>78</v>
      </c>
      <c r="P27" s="3"/>
      <c r="Q27" s="3">
        <f>D27*0.8</f>
        <v>62.400000000000006</v>
      </c>
      <c r="R27" s="3">
        <f>Q27*0.5</f>
        <v>31.200000000000003</v>
      </c>
      <c r="S27" s="3">
        <f>R27*0.5</f>
        <v>15.600000000000001</v>
      </c>
      <c r="T27" s="3">
        <v>1</v>
      </c>
      <c r="U27" s="3"/>
      <c r="V27" s="20"/>
      <c r="W27" s="3">
        <f>C27*0.01</f>
        <v>280.91000000000003</v>
      </c>
    </row>
    <row r="28" spans="1:23" ht="15.75" x14ac:dyDescent="0.25">
      <c r="A28" s="41" t="s">
        <v>26</v>
      </c>
      <c r="B28" s="42">
        <v>126739476</v>
      </c>
      <c r="C28" s="43">
        <v>12690</v>
      </c>
      <c r="D28" s="47">
        <v>30</v>
      </c>
      <c r="E28" s="3">
        <f>D28*0.07</f>
        <v>2.1</v>
      </c>
      <c r="F28" s="3">
        <f>E28*0.2</f>
        <v>0.42000000000000004</v>
      </c>
      <c r="G28" s="20"/>
      <c r="H28" s="3">
        <f>D28*0.18</f>
        <v>5.3999999999999995</v>
      </c>
      <c r="I28" s="3">
        <f>H28*0.3</f>
        <v>1.6199999999999999</v>
      </c>
      <c r="J28" s="3"/>
      <c r="K28" s="3">
        <f>D28*0.55</f>
        <v>16.5</v>
      </c>
      <c r="L28" s="3">
        <f>K28*0.5</f>
        <v>8.25</v>
      </c>
      <c r="M28" s="3">
        <f>L28*0.5</f>
        <v>4.125</v>
      </c>
      <c r="N28" s="3"/>
      <c r="O28" s="3">
        <f>D28</f>
        <v>30</v>
      </c>
      <c r="P28" s="3"/>
      <c r="Q28" s="3">
        <f>D28*0.8</f>
        <v>24</v>
      </c>
      <c r="R28" s="3">
        <f>Q28*0.5</f>
        <v>12</v>
      </c>
      <c r="S28" s="3">
        <f>R28*0.5</f>
        <v>6</v>
      </c>
      <c r="T28" s="3">
        <v>1</v>
      </c>
      <c r="U28" s="3"/>
      <c r="V28" s="20"/>
      <c r="W28" s="3">
        <f>C28*0.01</f>
        <v>126.9</v>
      </c>
    </row>
    <row r="29" spans="1:23" ht="15.75" x14ac:dyDescent="0.25">
      <c r="A29" s="41" t="s">
        <v>20</v>
      </c>
      <c r="B29" s="42">
        <v>114132053</v>
      </c>
      <c r="C29" s="43">
        <v>14395</v>
      </c>
      <c r="D29" s="47">
        <v>41</v>
      </c>
      <c r="E29" s="3">
        <f>D29*0.07</f>
        <v>2.87</v>
      </c>
      <c r="F29" s="3">
        <f>E29*0.2</f>
        <v>0.57400000000000007</v>
      </c>
      <c r="G29" s="20"/>
      <c r="H29" s="3">
        <f>D29*0.18</f>
        <v>7.38</v>
      </c>
      <c r="I29" s="3">
        <f>H29*0.3</f>
        <v>2.214</v>
      </c>
      <c r="J29" s="3"/>
      <c r="K29" s="3">
        <f>D29*0.55</f>
        <v>22.55</v>
      </c>
      <c r="L29" s="3">
        <f>K29*0.5</f>
        <v>11.275</v>
      </c>
      <c r="M29" s="3">
        <f>L29*0.5</f>
        <v>5.6375000000000002</v>
      </c>
      <c r="N29" s="3"/>
      <c r="O29" s="3">
        <f>D29</f>
        <v>41</v>
      </c>
      <c r="P29" s="3"/>
      <c r="Q29" s="3">
        <f>D29*0.8</f>
        <v>32.800000000000004</v>
      </c>
      <c r="R29" s="3">
        <f>Q29*0.5</f>
        <v>16.400000000000002</v>
      </c>
      <c r="S29" s="3">
        <f>R29*0.5</f>
        <v>8.2000000000000011</v>
      </c>
      <c r="T29" s="3"/>
      <c r="U29" s="3"/>
      <c r="V29" s="20"/>
      <c r="W29" s="3">
        <f>C29*0.01</f>
        <v>143.95000000000002</v>
      </c>
    </row>
    <row r="30" spans="1:23" ht="15.75" x14ac:dyDescent="0.25">
      <c r="A30" s="41" t="s">
        <v>57</v>
      </c>
      <c r="B30" s="42">
        <v>99665337</v>
      </c>
      <c r="C30" s="43">
        <v>8927</v>
      </c>
      <c r="D30" s="47">
        <v>40</v>
      </c>
      <c r="E30" s="3">
        <f>D30*0.07</f>
        <v>2.8000000000000003</v>
      </c>
      <c r="F30" s="3">
        <f>E30*0.2</f>
        <v>0.56000000000000005</v>
      </c>
      <c r="G30" s="20"/>
      <c r="H30" s="3">
        <f>D30*0.18</f>
        <v>7.1999999999999993</v>
      </c>
      <c r="I30" s="3">
        <f>H30*0.3</f>
        <v>2.1599999999999997</v>
      </c>
      <c r="J30" s="3"/>
      <c r="K30" s="3">
        <f>D30*0.55</f>
        <v>22</v>
      </c>
      <c r="L30" s="3">
        <f>K30*0.5</f>
        <v>11</v>
      </c>
      <c r="M30" s="3">
        <f>L30*0.5</f>
        <v>5.5</v>
      </c>
      <c r="N30" s="3"/>
      <c r="O30" s="3">
        <f>D30</f>
        <v>40</v>
      </c>
      <c r="P30" s="3"/>
      <c r="Q30" s="3">
        <f>D30*0.8</f>
        <v>32</v>
      </c>
      <c r="R30" s="3">
        <f>Q30*0.5</f>
        <v>16</v>
      </c>
      <c r="S30" s="3">
        <f>R30*0.5</f>
        <v>8</v>
      </c>
      <c r="T30" s="3"/>
      <c r="U30" s="3"/>
      <c r="V30" s="20"/>
      <c r="W30" s="3">
        <f>C30*0.01</f>
        <v>89.27</v>
      </c>
    </row>
    <row r="31" spans="1:23" ht="15.75" x14ac:dyDescent="0.25">
      <c r="A31" s="41" t="s">
        <v>22</v>
      </c>
      <c r="B31" s="42">
        <v>99609772</v>
      </c>
      <c r="C31" s="43">
        <v>12519</v>
      </c>
      <c r="D31" s="47">
        <v>30</v>
      </c>
      <c r="E31" s="3">
        <f>D31*0.07</f>
        <v>2.1</v>
      </c>
      <c r="F31" s="3">
        <f>E31*0.2</f>
        <v>0.42000000000000004</v>
      </c>
      <c r="G31" s="20"/>
      <c r="H31" s="3">
        <f>D31*0.18</f>
        <v>5.3999999999999995</v>
      </c>
      <c r="I31" s="3">
        <f>H31*0.3</f>
        <v>1.6199999999999999</v>
      </c>
      <c r="J31" s="3"/>
      <c r="K31" s="3">
        <f>D31*0.55</f>
        <v>16.5</v>
      </c>
      <c r="L31" s="3">
        <f>K31*0.5</f>
        <v>8.25</v>
      </c>
      <c r="M31" s="3">
        <f>L31*0.5</f>
        <v>4.125</v>
      </c>
      <c r="N31" s="3"/>
      <c r="O31" s="3">
        <f>D31</f>
        <v>30</v>
      </c>
      <c r="P31" s="3"/>
      <c r="Q31" s="3">
        <f>D31*0.8</f>
        <v>24</v>
      </c>
      <c r="R31" s="3">
        <f>Q31*0.5</f>
        <v>12</v>
      </c>
      <c r="S31" s="3">
        <f>R31*0.5</f>
        <v>6</v>
      </c>
      <c r="T31" s="3"/>
      <c r="U31" s="3"/>
      <c r="V31" s="20"/>
      <c r="W31" s="3">
        <f>C31*0.01</f>
        <v>125.19</v>
      </c>
    </row>
    <row r="32" spans="1:23" ht="15.75" x14ac:dyDescent="0.25">
      <c r="A32" s="41" t="s">
        <v>28</v>
      </c>
      <c r="B32" s="42">
        <v>98850540</v>
      </c>
      <c r="C32" s="43">
        <v>10343</v>
      </c>
      <c r="D32" s="47">
        <v>39</v>
      </c>
      <c r="E32" s="3">
        <f>D32*0.07</f>
        <v>2.7300000000000004</v>
      </c>
      <c r="F32" s="3">
        <f>E32*0.2</f>
        <v>0.54600000000000015</v>
      </c>
      <c r="G32" s="20"/>
      <c r="H32" s="3">
        <f>D32*0.18</f>
        <v>7.02</v>
      </c>
      <c r="I32" s="3">
        <f>H32*0.3</f>
        <v>2.1059999999999999</v>
      </c>
      <c r="J32" s="3"/>
      <c r="K32" s="3">
        <f>D32*0.55</f>
        <v>21.450000000000003</v>
      </c>
      <c r="L32" s="3">
        <f>K32*0.5</f>
        <v>10.725000000000001</v>
      </c>
      <c r="M32" s="3">
        <f>L32*0.5</f>
        <v>5.3625000000000007</v>
      </c>
      <c r="N32" s="3"/>
      <c r="O32" s="3">
        <f>D32</f>
        <v>39</v>
      </c>
      <c r="P32" s="3"/>
      <c r="Q32" s="3">
        <f>D32*0.8</f>
        <v>31.200000000000003</v>
      </c>
      <c r="R32" s="3">
        <f>Q32*0.5</f>
        <v>15.600000000000001</v>
      </c>
      <c r="S32" s="3">
        <f>R32*0.5</f>
        <v>7.8000000000000007</v>
      </c>
      <c r="T32" s="3"/>
      <c r="U32" s="3"/>
      <c r="V32" s="20"/>
      <c r="W32" s="3">
        <f>C32*0.01</f>
        <v>103.43</v>
      </c>
    </row>
    <row r="33" spans="1:23" ht="15.75" x14ac:dyDescent="0.25">
      <c r="A33" s="41" t="s">
        <v>12</v>
      </c>
      <c r="B33" s="42">
        <v>90423785</v>
      </c>
      <c r="C33" s="43">
        <v>13856</v>
      </c>
      <c r="D33" s="47">
        <v>36</v>
      </c>
      <c r="E33" s="3">
        <f>D33*0.07</f>
        <v>2.5200000000000005</v>
      </c>
      <c r="F33" s="3">
        <f>E33*0.2</f>
        <v>0.50400000000000011</v>
      </c>
      <c r="G33" s="20"/>
      <c r="H33" s="3">
        <f>D33*0.18</f>
        <v>6.4799999999999995</v>
      </c>
      <c r="I33" s="3">
        <f>H33*0.3</f>
        <v>1.9439999999999997</v>
      </c>
      <c r="J33" s="3"/>
      <c r="K33" s="3">
        <f>D33*0.55</f>
        <v>19.8</v>
      </c>
      <c r="L33" s="3">
        <f>K33*0.5</f>
        <v>9.9</v>
      </c>
      <c r="M33" s="3">
        <f>L33*0.5</f>
        <v>4.95</v>
      </c>
      <c r="N33" s="3"/>
      <c r="O33" s="3">
        <f>D33</f>
        <v>36</v>
      </c>
      <c r="P33" s="3"/>
      <c r="Q33" s="3">
        <f>D33*0.8</f>
        <v>28.8</v>
      </c>
      <c r="R33" s="3">
        <f>Q33*0.5</f>
        <v>14.4</v>
      </c>
      <c r="S33" s="3">
        <f>R33*0.5</f>
        <v>7.2</v>
      </c>
      <c r="T33" s="3"/>
      <c r="U33" s="3"/>
      <c r="V33" s="20"/>
      <c r="W33" s="3">
        <f>C33*0.01</f>
        <v>138.56</v>
      </c>
    </row>
    <row r="34" spans="1:23" ht="15.75" x14ac:dyDescent="0.25">
      <c r="A34" s="41" t="s">
        <v>108</v>
      </c>
      <c r="B34" s="42">
        <v>87824558</v>
      </c>
      <c r="C34" s="43">
        <v>12371</v>
      </c>
      <c r="D34" s="47">
        <v>29</v>
      </c>
      <c r="E34" s="3">
        <f>D34*0.07</f>
        <v>2.0300000000000002</v>
      </c>
      <c r="F34" s="3">
        <f>E34*0.2</f>
        <v>0.40600000000000008</v>
      </c>
      <c r="G34" s="20"/>
      <c r="H34" s="3">
        <f>D34*0.18</f>
        <v>5.22</v>
      </c>
      <c r="I34" s="3">
        <f>H34*0.3</f>
        <v>1.5659999999999998</v>
      </c>
      <c r="J34" s="3"/>
      <c r="K34" s="3">
        <f>D34*0.55</f>
        <v>15.950000000000001</v>
      </c>
      <c r="L34" s="3">
        <f>K34*0.5</f>
        <v>7.9750000000000005</v>
      </c>
      <c r="M34" s="3">
        <f>L34*0.5</f>
        <v>3.9875000000000003</v>
      </c>
      <c r="N34" s="3"/>
      <c r="O34" s="3">
        <f>D34</f>
        <v>29</v>
      </c>
      <c r="P34" s="3"/>
      <c r="Q34" s="3">
        <f>D34*0.8</f>
        <v>23.200000000000003</v>
      </c>
      <c r="R34" s="3">
        <f>Q34*0.5</f>
        <v>11.600000000000001</v>
      </c>
      <c r="S34" s="3">
        <f>R34*0.5</f>
        <v>5.8000000000000007</v>
      </c>
      <c r="T34" s="3"/>
      <c r="U34" s="3"/>
      <c r="V34" s="20"/>
      <c r="W34" s="3">
        <f>C34*0.01</f>
        <v>123.71000000000001</v>
      </c>
    </row>
    <row r="35" spans="1:23" ht="15.75" x14ac:dyDescent="0.25">
      <c r="A35" s="41" t="s">
        <v>14</v>
      </c>
      <c r="B35" s="42">
        <v>76656100</v>
      </c>
      <c r="C35" s="43">
        <v>10634</v>
      </c>
      <c r="D35" s="47">
        <v>32</v>
      </c>
      <c r="E35" s="3">
        <f>D35*0.07</f>
        <v>2.2400000000000002</v>
      </c>
      <c r="F35" s="3">
        <f>E35*0.2</f>
        <v>0.44800000000000006</v>
      </c>
      <c r="G35" s="20"/>
      <c r="H35" s="3">
        <f>D35*0.18</f>
        <v>5.76</v>
      </c>
      <c r="I35" s="3">
        <f>H35*0.3</f>
        <v>1.728</v>
      </c>
      <c r="J35" s="3"/>
      <c r="K35" s="3">
        <f>D35*0.55</f>
        <v>17.600000000000001</v>
      </c>
      <c r="L35" s="3">
        <f>K35*0.5</f>
        <v>8.8000000000000007</v>
      </c>
      <c r="M35" s="3">
        <f>L35*0.5</f>
        <v>4.4000000000000004</v>
      </c>
      <c r="N35" s="3"/>
      <c r="O35" s="3">
        <f>D35</f>
        <v>32</v>
      </c>
      <c r="P35" s="3"/>
      <c r="Q35" s="3">
        <f>D35*0.8</f>
        <v>25.6</v>
      </c>
      <c r="R35" s="3">
        <f>Q35*0.5</f>
        <v>12.8</v>
      </c>
      <c r="S35" s="3">
        <f>R35*0.5</f>
        <v>6.4</v>
      </c>
      <c r="T35" s="3"/>
      <c r="U35" s="3"/>
      <c r="V35" s="20"/>
      <c r="W35" s="3">
        <f>C35*0.01</f>
        <v>106.34</v>
      </c>
    </row>
    <row r="36" spans="1:23" ht="15.75" x14ac:dyDescent="0.25">
      <c r="A36" s="41" t="s">
        <v>56</v>
      </c>
      <c r="B36" s="42">
        <v>73376212</v>
      </c>
      <c r="C36" s="43">
        <v>8286</v>
      </c>
      <c r="D36" s="47">
        <v>17</v>
      </c>
      <c r="E36" s="3">
        <f>D36*0.07</f>
        <v>1.1900000000000002</v>
      </c>
      <c r="F36" s="3">
        <f>E36*0.2</f>
        <v>0.23800000000000004</v>
      </c>
      <c r="G36" s="20"/>
      <c r="H36" s="3">
        <f>D36*0.18</f>
        <v>3.06</v>
      </c>
      <c r="I36" s="3">
        <f>H36*0.3</f>
        <v>0.91799999999999993</v>
      </c>
      <c r="J36" s="3"/>
      <c r="K36" s="3">
        <f>D36*0.55</f>
        <v>9.3500000000000014</v>
      </c>
      <c r="L36" s="3">
        <f>K36*0.5</f>
        <v>4.6750000000000007</v>
      </c>
      <c r="M36" s="3">
        <f>L36*0.5</f>
        <v>2.3375000000000004</v>
      </c>
      <c r="N36" s="3"/>
      <c r="O36" s="3">
        <f>D36</f>
        <v>17</v>
      </c>
      <c r="P36" s="3"/>
      <c r="Q36" s="3">
        <f>D36*0.8</f>
        <v>13.600000000000001</v>
      </c>
      <c r="R36" s="3">
        <f>Q36*0.5</f>
        <v>6.8000000000000007</v>
      </c>
      <c r="S36" s="3">
        <f>R36*0.5</f>
        <v>3.4000000000000004</v>
      </c>
      <c r="T36" s="3"/>
      <c r="U36" s="3"/>
      <c r="V36" s="20"/>
      <c r="W36" s="3">
        <f>C36*0.01</f>
        <v>82.86</v>
      </c>
    </row>
    <row r="37" spans="1:23" ht="15.75" x14ac:dyDescent="0.25">
      <c r="A37" s="41" t="s">
        <v>51</v>
      </c>
      <c r="B37" s="42">
        <v>72118289</v>
      </c>
      <c r="C37" s="43">
        <v>6340</v>
      </c>
      <c r="D37" s="47">
        <v>13</v>
      </c>
      <c r="E37" s="3">
        <f>D37*0.07</f>
        <v>0.91000000000000014</v>
      </c>
      <c r="F37" s="3">
        <f>E37*0.2</f>
        <v>0.18200000000000005</v>
      </c>
      <c r="G37" s="20"/>
      <c r="H37" s="3">
        <f>D37*0.18</f>
        <v>2.34</v>
      </c>
      <c r="I37" s="3">
        <f>H37*0.3</f>
        <v>0.70199999999999996</v>
      </c>
      <c r="J37" s="3"/>
      <c r="K37" s="3">
        <f>D37*0.55</f>
        <v>7.15</v>
      </c>
      <c r="L37" s="3">
        <f>K37*0.5</f>
        <v>3.5750000000000002</v>
      </c>
      <c r="M37" s="3">
        <f>L37*0.5</f>
        <v>1.7875000000000001</v>
      </c>
      <c r="N37" s="3"/>
      <c r="O37" s="3">
        <f>D37</f>
        <v>13</v>
      </c>
      <c r="P37" s="3"/>
      <c r="Q37" s="3">
        <f>D37*0.8</f>
        <v>10.4</v>
      </c>
      <c r="R37" s="3">
        <f>Q37*0.5</f>
        <v>5.2</v>
      </c>
      <c r="S37" s="3">
        <f>R37*0.5</f>
        <v>2.6</v>
      </c>
      <c r="T37" s="3">
        <v>1</v>
      </c>
      <c r="U37" s="3"/>
      <c r="V37" s="20"/>
      <c r="W37" s="3">
        <f>C37*0.01</f>
        <v>63.4</v>
      </c>
    </row>
    <row r="38" spans="1:23" ht="15.75" x14ac:dyDescent="0.25">
      <c r="A38" s="41" t="s">
        <v>112</v>
      </c>
      <c r="B38" s="42">
        <v>68808593</v>
      </c>
      <c r="C38" s="43">
        <v>1416</v>
      </c>
      <c r="D38" s="49">
        <v>7</v>
      </c>
      <c r="E38" s="40">
        <f>D38*0.07</f>
        <v>0.49000000000000005</v>
      </c>
      <c r="F38" s="3">
        <f>E38*0.2</f>
        <v>9.8000000000000018E-2</v>
      </c>
      <c r="G38" s="20"/>
      <c r="H38" s="3">
        <f>D38*0.18</f>
        <v>1.26</v>
      </c>
      <c r="I38" s="3">
        <f>H38*0.3</f>
        <v>0.378</v>
      </c>
      <c r="J38" s="3"/>
      <c r="K38" s="3">
        <f>D38*0.55</f>
        <v>3.8500000000000005</v>
      </c>
      <c r="L38" s="3">
        <f>K38*0.5</f>
        <v>1.9250000000000003</v>
      </c>
      <c r="M38" s="3">
        <f>L38*0.5</f>
        <v>0.96250000000000013</v>
      </c>
      <c r="N38" s="3"/>
      <c r="O38" s="3">
        <f>D38</f>
        <v>7</v>
      </c>
      <c r="P38" s="3"/>
      <c r="Q38" s="3">
        <f>D38*0.8</f>
        <v>5.6000000000000005</v>
      </c>
      <c r="R38" s="3">
        <f>Q38*0.5</f>
        <v>2.8000000000000003</v>
      </c>
      <c r="S38" s="3">
        <f>R38*0.5</f>
        <v>1.4000000000000001</v>
      </c>
      <c r="T38" s="3"/>
      <c r="U38" s="3"/>
      <c r="V38" s="20"/>
      <c r="W38" s="3">
        <f>C38*0.01</f>
        <v>14.16</v>
      </c>
    </row>
    <row r="39" spans="1:23" ht="15.75" x14ac:dyDescent="0.25">
      <c r="A39" s="41" t="s">
        <v>15</v>
      </c>
      <c r="B39" s="42">
        <v>67412581</v>
      </c>
      <c r="C39" s="43">
        <v>16976</v>
      </c>
      <c r="D39" s="47">
        <v>27</v>
      </c>
      <c r="E39" s="3">
        <f>D39*0.07</f>
        <v>1.8900000000000001</v>
      </c>
      <c r="F39" s="3">
        <f>E39*0.2</f>
        <v>0.37800000000000006</v>
      </c>
      <c r="G39" s="20"/>
      <c r="H39" s="3">
        <f>D39*0.18</f>
        <v>4.8599999999999994</v>
      </c>
      <c r="I39" s="3">
        <f>H39*0.3</f>
        <v>1.4579999999999997</v>
      </c>
      <c r="J39" s="3"/>
      <c r="K39" s="3">
        <f>D39*0.55</f>
        <v>14.850000000000001</v>
      </c>
      <c r="L39" s="3">
        <f>K39*0.5</f>
        <v>7.4250000000000007</v>
      </c>
      <c r="M39" s="3">
        <f>L39*0.5</f>
        <v>3.7125000000000004</v>
      </c>
      <c r="N39" s="3"/>
      <c r="O39" s="3">
        <f>D39</f>
        <v>27</v>
      </c>
      <c r="P39" s="3"/>
      <c r="Q39" s="3">
        <f>D39*0.8</f>
        <v>21.6</v>
      </c>
      <c r="R39" s="3">
        <f>Q39*0.5</f>
        <v>10.8</v>
      </c>
      <c r="S39" s="3">
        <f>R39*0.5</f>
        <v>5.4</v>
      </c>
      <c r="T39" s="3">
        <v>2</v>
      </c>
      <c r="U39" s="3">
        <v>1</v>
      </c>
      <c r="V39" s="20"/>
      <c r="W39" s="3">
        <f>C39*0.01</f>
        <v>169.76</v>
      </c>
    </row>
    <row r="40" spans="1:23" ht="15.75" x14ac:dyDescent="0.25">
      <c r="A40" s="41" t="s">
        <v>46</v>
      </c>
      <c r="B40" s="42">
        <v>65959062</v>
      </c>
      <c r="C40" s="43">
        <v>10975</v>
      </c>
      <c r="D40" s="47">
        <v>33</v>
      </c>
      <c r="E40" s="3">
        <f>D40*0.07</f>
        <v>2.31</v>
      </c>
      <c r="F40" s="3">
        <f>E40*0.2</f>
        <v>0.46200000000000002</v>
      </c>
      <c r="G40" s="20"/>
      <c r="H40" s="3">
        <f>D40*0.18</f>
        <v>5.9399999999999995</v>
      </c>
      <c r="I40" s="3">
        <f>H40*0.3</f>
        <v>1.7819999999999998</v>
      </c>
      <c r="J40" s="3"/>
      <c r="K40" s="3">
        <f>D40*0.55</f>
        <v>18.150000000000002</v>
      </c>
      <c r="L40" s="3">
        <f>K40*0.5</f>
        <v>9.0750000000000011</v>
      </c>
      <c r="M40" s="3">
        <f>L40*0.5</f>
        <v>4.5375000000000005</v>
      </c>
      <c r="N40" s="3"/>
      <c r="O40" s="3">
        <f>D40</f>
        <v>33</v>
      </c>
      <c r="P40" s="3"/>
      <c r="Q40" s="3">
        <f>D40*0.8</f>
        <v>26.400000000000002</v>
      </c>
      <c r="R40" s="3">
        <f>Q40*0.5</f>
        <v>13.200000000000001</v>
      </c>
      <c r="S40" s="3">
        <f>R40*0.5</f>
        <v>6.6000000000000005</v>
      </c>
      <c r="T40" s="3"/>
      <c r="U40" s="3"/>
      <c r="V40" s="20"/>
      <c r="W40" s="3">
        <f>C40*0.01</f>
        <v>109.75</v>
      </c>
    </row>
    <row r="41" spans="1:23" ht="30" x14ac:dyDescent="0.25">
      <c r="A41" s="41" t="s">
        <v>29</v>
      </c>
      <c r="B41" s="42">
        <v>60623526</v>
      </c>
      <c r="C41" s="43">
        <v>6610</v>
      </c>
      <c r="D41" s="47">
        <v>14</v>
      </c>
      <c r="E41" s="3">
        <f>D41*0.07</f>
        <v>0.98000000000000009</v>
      </c>
      <c r="F41" s="3">
        <f>E41*0.2</f>
        <v>0.19600000000000004</v>
      </c>
      <c r="G41" s="20"/>
      <c r="H41" s="3">
        <f>D41*0.18</f>
        <v>2.52</v>
      </c>
      <c r="I41" s="3">
        <f>H41*0.3</f>
        <v>0.75600000000000001</v>
      </c>
      <c r="J41" s="3"/>
      <c r="K41" s="3">
        <f>D41*0.55</f>
        <v>7.7000000000000011</v>
      </c>
      <c r="L41" s="3">
        <f>K41*0.5</f>
        <v>3.8500000000000005</v>
      </c>
      <c r="M41" s="3">
        <f>L41*0.5</f>
        <v>1.9250000000000003</v>
      </c>
      <c r="N41" s="3"/>
      <c r="O41" s="3">
        <f>D41</f>
        <v>14</v>
      </c>
      <c r="P41" s="3"/>
      <c r="Q41" s="3">
        <f>D41*0.8</f>
        <v>11.200000000000001</v>
      </c>
      <c r="R41" s="3">
        <f>Q41*0.5</f>
        <v>5.6000000000000005</v>
      </c>
      <c r="S41" s="3">
        <f>R41*0.5</f>
        <v>2.8000000000000003</v>
      </c>
      <c r="T41" s="3">
        <v>1</v>
      </c>
      <c r="U41" s="3"/>
      <c r="V41" s="20"/>
      <c r="W41" s="3">
        <f>C41*0.01</f>
        <v>66.099999999999994</v>
      </c>
    </row>
    <row r="42" spans="1:23" ht="15.75" x14ac:dyDescent="0.25">
      <c r="A42" s="41" t="s">
        <v>1</v>
      </c>
      <c r="B42" s="42">
        <v>58925269</v>
      </c>
      <c r="C42" s="43">
        <v>9333</v>
      </c>
      <c r="D42" s="47">
        <v>24</v>
      </c>
      <c r="E42" s="3">
        <f>D42*0.07</f>
        <v>1.6800000000000002</v>
      </c>
      <c r="F42" s="3">
        <f>E42*0.2</f>
        <v>0.33600000000000008</v>
      </c>
      <c r="G42" s="20"/>
      <c r="H42" s="3">
        <f>D42*0.18</f>
        <v>4.32</v>
      </c>
      <c r="I42" s="3">
        <f>H42*0.3</f>
        <v>1.296</v>
      </c>
      <c r="J42" s="3"/>
      <c r="K42" s="3">
        <f>D42*0.55</f>
        <v>13.200000000000001</v>
      </c>
      <c r="L42" s="3">
        <f>K42*0.5</f>
        <v>6.6000000000000005</v>
      </c>
      <c r="M42" s="3">
        <f>L42*0.5</f>
        <v>3.3000000000000003</v>
      </c>
      <c r="N42" s="3"/>
      <c r="O42" s="3">
        <f>D42</f>
        <v>24</v>
      </c>
      <c r="P42" s="3"/>
      <c r="Q42" s="3">
        <f>D42*0.8</f>
        <v>19.200000000000003</v>
      </c>
      <c r="R42" s="3">
        <f>Q42*0.5</f>
        <v>9.6000000000000014</v>
      </c>
      <c r="S42" s="3">
        <f>R42*0.5</f>
        <v>4.8000000000000007</v>
      </c>
      <c r="T42" s="3"/>
      <c r="U42" s="3"/>
      <c r="V42" s="20"/>
      <c r="W42" s="3">
        <f>C42*0.01</f>
        <v>93.33</v>
      </c>
    </row>
    <row r="43" spans="1:23" ht="15.75" x14ac:dyDescent="0.25">
      <c r="A43" s="41" t="s">
        <v>52</v>
      </c>
      <c r="B43" s="42">
        <v>58104421</v>
      </c>
      <c r="C43" s="43">
        <v>10398</v>
      </c>
      <c r="D43" s="47">
        <v>27</v>
      </c>
      <c r="E43" s="3">
        <f>D43*0.07</f>
        <v>1.8900000000000001</v>
      </c>
      <c r="F43" s="3">
        <f>E43*0.2</f>
        <v>0.37800000000000006</v>
      </c>
      <c r="G43" s="20"/>
      <c r="H43" s="3">
        <f>D43*0.18</f>
        <v>4.8599999999999994</v>
      </c>
      <c r="I43" s="3">
        <f>H43*0.3</f>
        <v>1.4579999999999997</v>
      </c>
      <c r="J43" s="3"/>
      <c r="K43" s="3">
        <f>D43*0.55</f>
        <v>14.850000000000001</v>
      </c>
      <c r="L43" s="3">
        <f>K43*0.5</f>
        <v>7.4250000000000007</v>
      </c>
      <c r="M43" s="3">
        <f>L43*0.5</f>
        <v>3.7125000000000004</v>
      </c>
      <c r="N43" s="3"/>
      <c r="O43" s="3">
        <f>D43</f>
        <v>27</v>
      </c>
      <c r="P43" s="3"/>
      <c r="Q43" s="3">
        <f>D43*0.8</f>
        <v>21.6</v>
      </c>
      <c r="R43" s="3">
        <f>Q43*0.5</f>
        <v>10.8</v>
      </c>
      <c r="S43" s="3">
        <f>R43*0.5</f>
        <v>5.4</v>
      </c>
      <c r="T43" s="3">
        <v>1</v>
      </c>
      <c r="U43" s="3">
        <v>1</v>
      </c>
      <c r="V43" s="20"/>
      <c r="W43" s="3">
        <f>C43*0.01</f>
        <v>103.98</v>
      </c>
    </row>
    <row r="44" spans="1:23" ht="15.75" x14ac:dyDescent="0.25">
      <c r="A44" s="41" t="s">
        <v>37</v>
      </c>
      <c r="B44" s="42">
        <v>51801340</v>
      </c>
      <c r="C44" s="43">
        <v>7012</v>
      </c>
      <c r="D44" s="47">
        <v>23</v>
      </c>
      <c r="E44" s="3">
        <f>D44*0.07</f>
        <v>1.61</v>
      </c>
      <c r="F44" s="3">
        <f>E44*0.2</f>
        <v>0.32200000000000006</v>
      </c>
      <c r="G44" s="20"/>
      <c r="H44" s="3">
        <f>D44*0.18</f>
        <v>4.1399999999999997</v>
      </c>
      <c r="I44" s="3">
        <f>H44*0.3</f>
        <v>1.2419999999999998</v>
      </c>
      <c r="J44" s="3"/>
      <c r="K44" s="3">
        <f>D44*0.55</f>
        <v>12.65</v>
      </c>
      <c r="L44" s="3">
        <f>K44*0.5</f>
        <v>6.3250000000000002</v>
      </c>
      <c r="M44" s="3">
        <f>L44*0.5</f>
        <v>3.1625000000000001</v>
      </c>
      <c r="N44" s="3"/>
      <c r="O44" s="3">
        <f>D44</f>
        <v>23</v>
      </c>
      <c r="P44" s="3"/>
      <c r="Q44" s="3">
        <f>D44*0.8</f>
        <v>18.400000000000002</v>
      </c>
      <c r="R44" s="3">
        <f>Q44*0.5</f>
        <v>9.2000000000000011</v>
      </c>
      <c r="S44" s="3">
        <f>R44*0.5</f>
        <v>4.6000000000000005</v>
      </c>
      <c r="T44" s="3"/>
      <c r="U44" s="3"/>
      <c r="V44" s="20"/>
      <c r="W44" s="3">
        <f>C44*0.01</f>
        <v>70.12</v>
      </c>
    </row>
    <row r="45" spans="1:23" ht="15.75" x14ac:dyDescent="0.25">
      <c r="A45" s="41" t="s">
        <v>65</v>
      </c>
      <c r="B45" s="42">
        <v>45934276</v>
      </c>
      <c r="C45" s="43">
        <v>2112</v>
      </c>
      <c r="D45" s="47">
        <v>4</v>
      </c>
      <c r="E45" s="3">
        <f>D45*0.07</f>
        <v>0.28000000000000003</v>
      </c>
      <c r="F45" s="3">
        <f>E45*0.2</f>
        <v>5.6000000000000008E-2</v>
      </c>
      <c r="G45" s="20"/>
      <c r="H45" s="3">
        <f>D45*0.18</f>
        <v>0.72</v>
      </c>
      <c r="I45" s="3">
        <f>H45*0.3</f>
        <v>0.216</v>
      </c>
      <c r="J45" s="3"/>
      <c r="K45" s="3">
        <f>D45*0.55</f>
        <v>2.2000000000000002</v>
      </c>
      <c r="L45" s="3">
        <f>K45*0.5</f>
        <v>1.1000000000000001</v>
      </c>
      <c r="M45" s="3">
        <f>L45*0.5</f>
        <v>0.55000000000000004</v>
      </c>
      <c r="N45" s="3"/>
      <c r="O45" s="3">
        <f>D45</f>
        <v>4</v>
      </c>
      <c r="P45" s="3"/>
      <c r="Q45" s="3">
        <f>D45*0.8</f>
        <v>3.2</v>
      </c>
      <c r="R45" s="3">
        <f>Q45*0.5</f>
        <v>1.6</v>
      </c>
      <c r="S45" s="3">
        <f>R45*0.5</f>
        <v>0.8</v>
      </c>
      <c r="T45" s="3"/>
      <c r="U45" s="3"/>
      <c r="V45" s="20"/>
      <c r="W45" s="3">
        <f>C45*0.01</f>
        <v>21.12</v>
      </c>
    </row>
    <row r="46" spans="1:23" ht="15.75" x14ac:dyDescent="0.25">
      <c r="A46" s="41" t="s">
        <v>9</v>
      </c>
      <c r="B46" s="42">
        <v>44934847</v>
      </c>
      <c r="C46" s="43">
        <v>3585</v>
      </c>
      <c r="D46" s="47">
        <v>11</v>
      </c>
      <c r="E46" s="3">
        <f>D46*0.07</f>
        <v>0.77</v>
      </c>
      <c r="F46" s="3">
        <f>E46*0.2</f>
        <v>0.15400000000000003</v>
      </c>
      <c r="G46" s="20"/>
      <c r="H46" s="3">
        <f>D46*0.18</f>
        <v>1.98</v>
      </c>
      <c r="I46" s="3">
        <f>H46*0.3</f>
        <v>0.59399999999999997</v>
      </c>
      <c r="J46" s="3"/>
      <c r="K46" s="3">
        <f>D46*0.55</f>
        <v>6.0500000000000007</v>
      </c>
      <c r="L46" s="3">
        <f>K46*0.5</f>
        <v>3.0250000000000004</v>
      </c>
      <c r="M46" s="3">
        <f>L46*0.5</f>
        <v>1.5125000000000002</v>
      </c>
      <c r="N46" s="3"/>
      <c r="O46" s="3">
        <f>D46</f>
        <v>11</v>
      </c>
      <c r="P46" s="3"/>
      <c r="Q46" s="3">
        <f>D46*0.8</f>
        <v>8.8000000000000007</v>
      </c>
      <c r="R46" s="3">
        <f>Q46*0.5</f>
        <v>4.4000000000000004</v>
      </c>
      <c r="S46" s="3">
        <f>R46*0.5</f>
        <v>2.2000000000000002</v>
      </c>
      <c r="T46" s="3">
        <v>2</v>
      </c>
      <c r="U46" s="3">
        <v>1</v>
      </c>
      <c r="V46" s="20"/>
      <c r="W46" s="3">
        <f>C46*0.01</f>
        <v>35.85</v>
      </c>
    </row>
    <row r="47" spans="1:23" ht="15.75" x14ac:dyDescent="0.25">
      <c r="A47" s="41" t="s">
        <v>109</v>
      </c>
      <c r="B47" s="42">
        <v>41819378</v>
      </c>
      <c r="C47" s="43">
        <v>5322</v>
      </c>
      <c r="D47" s="47">
        <v>10</v>
      </c>
      <c r="E47" s="3">
        <f>D47*0.07</f>
        <v>0.70000000000000007</v>
      </c>
      <c r="F47" s="3">
        <f>E47*0.2</f>
        <v>0.14000000000000001</v>
      </c>
      <c r="G47" s="20"/>
      <c r="H47" s="3">
        <f>D47*0.18</f>
        <v>1.7999999999999998</v>
      </c>
      <c r="I47" s="3">
        <f>H47*0.3</f>
        <v>0.53999999999999992</v>
      </c>
      <c r="J47" s="3"/>
      <c r="K47" s="3">
        <f>D47*0.55</f>
        <v>5.5</v>
      </c>
      <c r="L47" s="3">
        <f>K47*0.5</f>
        <v>2.75</v>
      </c>
      <c r="M47" s="3">
        <f>L47*0.5</f>
        <v>1.375</v>
      </c>
      <c r="N47" s="3"/>
      <c r="O47" s="3">
        <f>D47</f>
        <v>10</v>
      </c>
      <c r="P47" s="3"/>
      <c r="Q47" s="3">
        <f>D47*0.8</f>
        <v>8</v>
      </c>
      <c r="R47" s="3">
        <f>Q47*0.5</f>
        <v>4</v>
      </c>
      <c r="S47" s="3">
        <f>R47*0.5</f>
        <v>2</v>
      </c>
      <c r="T47" s="3">
        <v>2</v>
      </c>
      <c r="U47" s="3">
        <v>1</v>
      </c>
      <c r="V47" s="20"/>
      <c r="W47" s="3">
        <f>C47*0.01</f>
        <v>53.22</v>
      </c>
    </row>
    <row r="48" spans="1:23" ht="15.75" x14ac:dyDescent="0.25">
      <c r="A48" s="41" t="s">
        <v>40</v>
      </c>
      <c r="B48" s="42">
        <v>36228274</v>
      </c>
      <c r="C48" s="43">
        <v>5302</v>
      </c>
      <c r="D48" s="47">
        <v>13</v>
      </c>
      <c r="E48" s="3">
        <f>D48*0.07</f>
        <v>0.91000000000000014</v>
      </c>
      <c r="F48" s="3">
        <f>E48*0.2</f>
        <v>0.18200000000000005</v>
      </c>
      <c r="G48" s="20"/>
      <c r="H48" s="3">
        <f>D48*0.18</f>
        <v>2.34</v>
      </c>
      <c r="I48" s="3">
        <f>H48*0.3</f>
        <v>0.70199999999999996</v>
      </c>
      <c r="J48" s="3"/>
      <c r="K48" s="3">
        <f>D48*0.55</f>
        <v>7.15</v>
      </c>
      <c r="L48" s="3">
        <f>K48*0.5</f>
        <v>3.5750000000000002</v>
      </c>
      <c r="M48" s="3">
        <f>L48*0.5</f>
        <v>1.7875000000000001</v>
      </c>
      <c r="N48" s="3"/>
      <c r="O48" s="3">
        <f>D48</f>
        <v>13</v>
      </c>
      <c r="P48" s="3"/>
      <c r="Q48" s="3">
        <f>D48*0.8</f>
        <v>10.4</v>
      </c>
      <c r="R48" s="3">
        <f>Q48*0.5</f>
        <v>5.2</v>
      </c>
      <c r="S48" s="3">
        <f>R48*0.5</f>
        <v>2.6</v>
      </c>
      <c r="T48" s="3"/>
      <c r="U48" s="3"/>
      <c r="V48" s="20"/>
      <c r="W48" s="3">
        <f>C48*0.01</f>
        <v>53.02</v>
      </c>
    </row>
    <row r="49" spans="1:23" ht="15.75" x14ac:dyDescent="0.25">
      <c r="A49" s="41" t="s">
        <v>62</v>
      </c>
      <c r="B49" s="42">
        <v>31227572</v>
      </c>
      <c r="C49" s="43">
        <v>4260</v>
      </c>
      <c r="D49" s="47">
        <v>8</v>
      </c>
      <c r="E49" s="3">
        <f>D49*0.07</f>
        <v>0.56000000000000005</v>
      </c>
      <c r="F49" s="3">
        <f>E49*0.2</f>
        <v>0.11200000000000002</v>
      </c>
      <c r="G49" s="20"/>
      <c r="H49" s="3">
        <f>D49*0.18</f>
        <v>1.44</v>
      </c>
      <c r="I49" s="3">
        <f>H49*0.3</f>
        <v>0.432</v>
      </c>
      <c r="J49" s="3"/>
      <c r="K49" s="3">
        <f>D49*0.55</f>
        <v>4.4000000000000004</v>
      </c>
      <c r="L49" s="3">
        <f>K49*0.5</f>
        <v>2.2000000000000002</v>
      </c>
      <c r="M49" s="3">
        <f>L49*0.5</f>
        <v>1.1000000000000001</v>
      </c>
      <c r="N49" s="3"/>
      <c r="O49" s="3">
        <f>D49</f>
        <v>8</v>
      </c>
      <c r="P49" s="3"/>
      <c r="Q49" s="3">
        <f>D49*0.8</f>
        <v>6.4</v>
      </c>
      <c r="R49" s="3">
        <f>Q49*0.5</f>
        <v>3.2</v>
      </c>
      <c r="S49" s="3">
        <f>R49*0.5</f>
        <v>1.6</v>
      </c>
      <c r="T49" s="3"/>
      <c r="U49" s="3"/>
      <c r="V49" s="20"/>
      <c r="W49" s="3">
        <f>C49*0.01</f>
        <v>42.6</v>
      </c>
    </row>
    <row r="50" spans="1:23" ht="15" customHeight="1" x14ac:dyDescent="0.25">
      <c r="A50" s="41" t="s">
        <v>72</v>
      </c>
      <c r="B50" s="42">
        <v>28173143</v>
      </c>
      <c r="C50" s="43">
        <v>5101</v>
      </c>
      <c r="D50" s="49">
        <v>8</v>
      </c>
      <c r="E50" s="40">
        <f>D50*0.07</f>
        <v>0.56000000000000005</v>
      </c>
      <c r="F50" s="3">
        <f>E50*0.2</f>
        <v>0.11200000000000002</v>
      </c>
      <c r="G50" s="20"/>
      <c r="H50" s="3">
        <f>D50*0.18</f>
        <v>1.44</v>
      </c>
      <c r="I50" s="3">
        <f>H50*0.3</f>
        <v>0.432</v>
      </c>
      <c r="J50" s="3"/>
      <c r="K50" s="3">
        <f>D50*0.55</f>
        <v>4.4000000000000004</v>
      </c>
      <c r="L50" s="3">
        <f>K50*0.5</f>
        <v>2.2000000000000002</v>
      </c>
      <c r="M50" s="3">
        <f>L50*0.5</f>
        <v>1.1000000000000001</v>
      </c>
      <c r="N50" s="3"/>
      <c r="O50" s="3">
        <f>D50</f>
        <v>8</v>
      </c>
      <c r="P50" s="3"/>
      <c r="Q50" s="3">
        <f>D50*0.8</f>
        <v>6.4</v>
      </c>
      <c r="R50" s="3">
        <f>Q50*0.5</f>
        <v>3.2</v>
      </c>
      <c r="S50" s="3">
        <f>R50*0.5</f>
        <v>1.6</v>
      </c>
      <c r="T50" s="3"/>
      <c r="U50" s="3"/>
      <c r="V50" s="20"/>
      <c r="W50" s="3">
        <f>C50*0.01</f>
        <v>51.01</v>
      </c>
    </row>
    <row r="51" spans="1:23" ht="15.75" x14ac:dyDescent="0.25">
      <c r="A51" s="41" t="s">
        <v>36</v>
      </c>
      <c r="B51" s="42">
        <v>27483263</v>
      </c>
      <c r="C51" s="43">
        <v>3202</v>
      </c>
      <c r="D51" s="47">
        <v>6</v>
      </c>
      <c r="E51" s="3">
        <f>D51*0.07</f>
        <v>0.42000000000000004</v>
      </c>
      <c r="F51" s="3">
        <f>E51*0.2</f>
        <v>8.4000000000000019E-2</v>
      </c>
      <c r="G51" s="20"/>
      <c r="H51" s="3">
        <f>D51*0.18</f>
        <v>1.08</v>
      </c>
      <c r="I51" s="3">
        <f>H51*0.3</f>
        <v>0.32400000000000001</v>
      </c>
      <c r="J51" s="3"/>
      <c r="K51" s="3">
        <f>D51*0.55</f>
        <v>3.3000000000000003</v>
      </c>
      <c r="L51" s="3">
        <f>K51*0.5</f>
        <v>1.6500000000000001</v>
      </c>
      <c r="M51" s="3">
        <f>L51*0.5</f>
        <v>0.82500000000000007</v>
      </c>
      <c r="N51" s="3"/>
      <c r="O51" s="3">
        <f>D51</f>
        <v>6</v>
      </c>
      <c r="P51" s="3"/>
      <c r="Q51" s="3">
        <f>D51*0.8</f>
        <v>4.8000000000000007</v>
      </c>
      <c r="R51" s="3">
        <f>Q51*0.5</f>
        <v>2.4000000000000004</v>
      </c>
      <c r="S51" s="3">
        <f>R51*0.5</f>
        <v>1.2000000000000002</v>
      </c>
      <c r="T51" s="3"/>
      <c r="U51" s="3"/>
      <c r="V51" s="20"/>
      <c r="W51" s="3">
        <f>C51*0.01</f>
        <v>32.020000000000003</v>
      </c>
    </row>
    <row r="52" spans="1:23" ht="18" x14ac:dyDescent="0.25">
      <c r="A52" s="41" t="s">
        <v>115</v>
      </c>
      <c r="B52" s="42">
        <v>25350273</v>
      </c>
      <c r="C52" s="43">
        <v>8293</v>
      </c>
      <c r="D52" s="47">
        <v>11</v>
      </c>
      <c r="E52" s="3">
        <f>D52*0.07</f>
        <v>0.77</v>
      </c>
      <c r="F52" s="3">
        <f>E52*0.2</f>
        <v>0.15400000000000003</v>
      </c>
      <c r="G52" s="20"/>
      <c r="H52" s="3">
        <f>D52*0.18</f>
        <v>1.98</v>
      </c>
      <c r="I52" s="3">
        <f>H52*0.3</f>
        <v>0.59399999999999997</v>
      </c>
      <c r="J52" s="3"/>
      <c r="K52" s="3">
        <f>D52*0.55</f>
        <v>6.0500000000000007</v>
      </c>
      <c r="L52" s="3">
        <f>K52*0.5</f>
        <v>3.0250000000000004</v>
      </c>
      <c r="M52" s="3">
        <f>L52*0.5</f>
        <v>1.5125000000000002</v>
      </c>
      <c r="N52" s="3"/>
      <c r="O52" s="3">
        <f>D52</f>
        <v>11</v>
      </c>
      <c r="P52" s="3"/>
      <c r="Q52" s="3">
        <f>D52*0.8</f>
        <v>8.8000000000000007</v>
      </c>
      <c r="R52" s="3">
        <f>Q52*0.5</f>
        <v>4.4000000000000004</v>
      </c>
      <c r="S52" s="3">
        <f>R52*0.5</f>
        <v>2.2000000000000002</v>
      </c>
      <c r="T52" s="3"/>
      <c r="U52" s="3"/>
      <c r="V52" s="20"/>
      <c r="W52" s="3">
        <f>C52*0.01</f>
        <v>82.93</v>
      </c>
    </row>
    <row r="53" spans="1:23" ht="30" x14ac:dyDescent="0.25">
      <c r="A53" s="41" t="s">
        <v>105</v>
      </c>
      <c r="B53" s="42">
        <v>25213454</v>
      </c>
      <c r="C53" s="43">
        <v>5779</v>
      </c>
      <c r="D53" s="47">
        <v>9</v>
      </c>
      <c r="E53" s="3">
        <f>D53*0.07</f>
        <v>0.63000000000000012</v>
      </c>
      <c r="F53" s="3">
        <f>E53*0.2</f>
        <v>0.12600000000000003</v>
      </c>
      <c r="G53" s="20"/>
      <c r="H53" s="3">
        <f>D53*0.18</f>
        <v>1.6199999999999999</v>
      </c>
      <c r="I53" s="3">
        <f>H53*0.3</f>
        <v>0.48599999999999993</v>
      </c>
      <c r="J53" s="3"/>
      <c r="K53" s="3">
        <f>D53*0.55</f>
        <v>4.95</v>
      </c>
      <c r="L53" s="3">
        <f>K53*0.5</f>
        <v>2.4750000000000001</v>
      </c>
      <c r="M53" s="3">
        <f>L53*0.5</f>
        <v>1.2375</v>
      </c>
      <c r="N53" s="3"/>
      <c r="O53" s="3">
        <f>D53</f>
        <v>9</v>
      </c>
      <c r="P53" s="3"/>
      <c r="Q53" s="3">
        <f>D53*0.8</f>
        <v>7.2</v>
      </c>
      <c r="R53" s="3">
        <f>Q53*0.5</f>
        <v>3.6</v>
      </c>
      <c r="S53" s="3">
        <f>R53*0.5</f>
        <v>1.8</v>
      </c>
      <c r="T53" s="3"/>
      <c r="U53" s="3"/>
      <c r="V53" s="20"/>
      <c r="W53" s="3">
        <f>C53*0.01</f>
        <v>57.79</v>
      </c>
    </row>
    <row r="54" spans="1:23" ht="15.75" x14ac:dyDescent="0.25">
      <c r="A54" s="41" t="s">
        <v>106</v>
      </c>
      <c r="B54" s="42">
        <v>23636579</v>
      </c>
      <c r="C54" s="43">
        <v>4416</v>
      </c>
      <c r="D54" s="47">
        <v>6</v>
      </c>
      <c r="E54" s="3">
        <f>D54*0.07</f>
        <v>0.42000000000000004</v>
      </c>
      <c r="F54" s="3">
        <f>E54*0.2</f>
        <v>8.4000000000000019E-2</v>
      </c>
      <c r="G54" s="20"/>
      <c r="H54" s="3">
        <f>D54*0.18</f>
        <v>1.08</v>
      </c>
      <c r="I54" s="3">
        <f>H54*0.3</f>
        <v>0.32400000000000001</v>
      </c>
      <c r="J54" s="3"/>
      <c r="K54" s="3">
        <f>D54*0.55</f>
        <v>3.3000000000000003</v>
      </c>
      <c r="L54" s="3">
        <f>K54*0.5</f>
        <v>1.6500000000000001</v>
      </c>
      <c r="M54" s="3">
        <f>L54*0.5</f>
        <v>0.82500000000000007</v>
      </c>
      <c r="N54" s="3"/>
      <c r="O54" s="3">
        <f>D54</f>
        <v>6</v>
      </c>
      <c r="P54" s="3"/>
      <c r="Q54" s="3">
        <f>D54*0.8</f>
        <v>4.8000000000000007</v>
      </c>
      <c r="R54" s="3">
        <f>Q54*0.5</f>
        <v>2.4000000000000004</v>
      </c>
      <c r="S54" s="3">
        <f>R54*0.5</f>
        <v>1.2000000000000002</v>
      </c>
      <c r="T54" s="3">
        <v>2</v>
      </c>
      <c r="U54" s="3">
        <v>1</v>
      </c>
      <c r="V54" s="20"/>
      <c r="W54" s="3">
        <f>C54*0.01</f>
        <v>44.160000000000004</v>
      </c>
    </row>
    <row r="55" spans="1:23" ht="30" x14ac:dyDescent="0.25">
      <c r="A55" s="41" t="s">
        <v>30</v>
      </c>
      <c r="B55" s="42">
        <v>23284223</v>
      </c>
      <c r="C55" s="43">
        <v>3616</v>
      </c>
      <c r="D55" s="47">
        <v>9</v>
      </c>
      <c r="E55" s="3">
        <f>D55*0.07</f>
        <v>0.63000000000000012</v>
      </c>
      <c r="F55" s="3">
        <f>E55*0.2</f>
        <v>0.12600000000000003</v>
      </c>
      <c r="G55" s="20"/>
      <c r="H55" s="3">
        <f>D55*0.18</f>
        <v>1.6199999999999999</v>
      </c>
      <c r="I55" s="3">
        <f>H55*0.3</f>
        <v>0.48599999999999993</v>
      </c>
      <c r="J55" s="3"/>
      <c r="K55" s="3">
        <f>D55*0.55</f>
        <v>4.95</v>
      </c>
      <c r="L55" s="3">
        <f>K55*0.5</f>
        <v>2.4750000000000001</v>
      </c>
      <c r="M55" s="3">
        <f>L55*0.5</f>
        <v>1.2375</v>
      </c>
      <c r="N55" s="3"/>
      <c r="O55" s="3">
        <f>D55</f>
        <v>9</v>
      </c>
      <c r="P55" s="3"/>
      <c r="Q55" s="3">
        <f>D55*0.8</f>
        <v>7.2</v>
      </c>
      <c r="R55" s="3">
        <f>Q55*0.5</f>
        <v>3.6</v>
      </c>
      <c r="S55" s="3">
        <f>R55*0.5</f>
        <v>1.8</v>
      </c>
      <c r="T55" s="3"/>
      <c r="U55" s="3"/>
      <c r="V55" s="20"/>
      <c r="W55" s="3">
        <f>C55*0.01</f>
        <v>36.160000000000004</v>
      </c>
    </row>
    <row r="56" spans="1:23" ht="15.75" x14ac:dyDescent="0.25">
      <c r="A56" s="41" t="s">
        <v>35</v>
      </c>
      <c r="B56" s="42">
        <v>22058621</v>
      </c>
      <c r="C56" s="43">
        <v>3981</v>
      </c>
      <c r="D56" s="47">
        <v>13</v>
      </c>
      <c r="E56" s="3">
        <f>D56*0.07</f>
        <v>0.91000000000000014</v>
      </c>
      <c r="F56" s="3">
        <f>E56*0.2</f>
        <v>0.18200000000000005</v>
      </c>
      <c r="G56" s="20"/>
      <c r="H56" s="3">
        <f>D56*0.18</f>
        <v>2.34</v>
      </c>
      <c r="I56" s="3">
        <f>H56*0.3</f>
        <v>0.70199999999999996</v>
      </c>
      <c r="J56" s="3"/>
      <c r="K56" s="3">
        <f>D56*0.55</f>
        <v>7.15</v>
      </c>
      <c r="L56" s="3">
        <f>K56*0.5</f>
        <v>3.5750000000000002</v>
      </c>
      <c r="M56" s="3">
        <f>L56*0.5</f>
        <v>1.7875000000000001</v>
      </c>
      <c r="N56" s="3"/>
      <c r="O56" s="3">
        <f>D56</f>
        <v>13</v>
      </c>
      <c r="P56" s="3"/>
      <c r="Q56" s="3">
        <f>D56*0.8</f>
        <v>10.4</v>
      </c>
      <c r="R56" s="3">
        <f>Q56*0.5</f>
        <v>5.2</v>
      </c>
      <c r="S56" s="3">
        <f>R56*0.5</f>
        <v>2.6</v>
      </c>
      <c r="T56" s="3">
        <v>2</v>
      </c>
      <c r="U56" s="3">
        <v>1</v>
      </c>
      <c r="V56" s="20"/>
      <c r="W56" s="3">
        <f>C56*0.01</f>
        <v>39.81</v>
      </c>
    </row>
    <row r="57" spans="1:23" ht="30" x14ac:dyDescent="0.25">
      <c r="A57" s="41" t="s">
        <v>91</v>
      </c>
      <c r="B57" s="42">
        <v>21003360</v>
      </c>
      <c r="C57" s="43">
        <v>3272</v>
      </c>
      <c r="D57" s="47">
        <v>4</v>
      </c>
      <c r="E57" s="3">
        <f>D57*0.07</f>
        <v>0.28000000000000003</v>
      </c>
      <c r="F57" s="3">
        <f>E57*0.2</f>
        <v>5.6000000000000008E-2</v>
      </c>
      <c r="G57" s="20"/>
      <c r="H57" s="3">
        <f>D57*0.18</f>
        <v>0.72</v>
      </c>
      <c r="I57" s="3">
        <f>H57*0.3</f>
        <v>0.216</v>
      </c>
      <c r="J57" s="3"/>
      <c r="K57" s="3">
        <f>D57*0.55</f>
        <v>2.2000000000000002</v>
      </c>
      <c r="L57" s="3">
        <f>K57*0.5</f>
        <v>1.1000000000000001</v>
      </c>
      <c r="M57" s="3">
        <f>L57*0.5</f>
        <v>0.55000000000000004</v>
      </c>
      <c r="N57" s="3"/>
      <c r="O57" s="3">
        <f>D57</f>
        <v>4</v>
      </c>
      <c r="P57" s="3"/>
      <c r="Q57" s="3">
        <f>D57*0.8</f>
        <v>3.2</v>
      </c>
      <c r="R57" s="3">
        <f>Q57*0.5</f>
        <v>1.6</v>
      </c>
      <c r="S57" s="3">
        <f>R57*0.5</f>
        <v>0.8</v>
      </c>
      <c r="T57" s="3"/>
      <c r="U57" s="3"/>
      <c r="V57" s="20"/>
      <c r="W57" s="3">
        <f>C57*0.01</f>
        <v>32.72</v>
      </c>
    </row>
    <row r="58" spans="1:23" ht="30" x14ac:dyDescent="0.25">
      <c r="A58" s="41" t="s">
        <v>66</v>
      </c>
      <c r="B58" s="42">
        <v>20131042</v>
      </c>
      <c r="C58" s="43">
        <v>1607</v>
      </c>
      <c r="D58" s="47">
        <v>6</v>
      </c>
      <c r="E58" s="3">
        <f>D58*0.07</f>
        <v>0.42000000000000004</v>
      </c>
      <c r="F58" s="3">
        <f>E58*0.2</f>
        <v>8.4000000000000019E-2</v>
      </c>
      <c r="G58" s="20"/>
      <c r="H58" s="3">
        <f>D58*0.18</f>
        <v>1.08</v>
      </c>
      <c r="I58" s="3">
        <f>H58*0.3</f>
        <v>0.32400000000000001</v>
      </c>
      <c r="J58" s="3"/>
      <c r="K58" s="3">
        <f>D58*0.55</f>
        <v>3.3000000000000003</v>
      </c>
      <c r="L58" s="3">
        <f>K58*0.5</f>
        <v>1.6500000000000001</v>
      </c>
      <c r="M58" s="3">
        <f>L58*0.5</f>
        <v>0.82500000000000007</v>
      </c>
      <c r="N58" s="3"/>
      <c r="O58" s="3">
        <f>D58</f>
        <v>6</v>
      </c>
      <c r="P58" s="3"/>
      <c r="Q58" s="3">
        <f>D58*0.8</f>
        <v>4.8000000000000007</v>
      </c>
      <c r="R58" s="3">
        <f>Q58*0.5</f>
        <v>2.4000000000000004</v>
      </c>
      <c r="S58" s="3">
        <f>R58*0.5</f>
        <v>1.2000000000000002</v>
      </c>
      <c r="T58" s="3"/>
      <c r="U58" s="3"/>
      <c r="V58" s="20"/>
      <c r="W58" s="3">
        <f>C58*0.01</f>
        <v>16.07</v>
      </c>
    </row>
    <row r="59" spans="1:23" ht="15.75" x14ac:dyDescent="0.25">
      <c r="A59" s="41" t="s">
        <v>61</v>
      </c>
      <c r="B59" s="42">
        <v>19967585</v>
      </c>
      <c r="C59" s="43">
        <v>2274</v>
      </c>
      <c r="D59" s="47">
        <v>7</v>
      </c>
      <c r="E59" s="3">
        <f>D59*0.07</f>
        <v>0.49000000000000005</v>
      </c>
      <c r="F59" s="3">
        <f>E59*0.2</f>
        <v>9.8000000000000018E-2</v>
      </c>
      <c r="G59" s="20"/>
      <c r="H59" s="3">
        <f>D59*0.18</f>
        <v>1.26</v>
      </c>
      <c r="I59" s="3">
        <f>H59*0.3</f>
        <v>0.378</v>
      </c>
      <c r="J59" s="3"/>
      <c r="K59" s="3">
        <f>D59*0.55</f>
        <v>3.8500000000000005</v>
      </c>
      <c r="L59" s="3">
        <f>K59*0.5</f>
        <v>1.9250000000000003</v>
      </c>
      <c r="M59" s="3">
        <f>L59*0.5</f>
        <v>0.96250000000000013</v>
      </c>
      <c r="N59" s="3"/>
      <c r="O59" s="3">
        <f>D59</f>
        <v>7</v>
      </c>
      <c r="P59" s="3"/>
      <c r="Q59" s="3">
        <f>D59*0.8</f>
        <v>5.6000000000000005</v>
      </c>
      <c r="R59" s="3">
        <f>Q59*0.5</f>
        <v>2.8000000000000003</v>
      </c>
      <c r="S59" s="3">
        <f>R59*0.5</f>
        <v>1.4000000000000001</v>
      </c>
      <c r="T59" s="3"/>
      <c r="U59" s="3"/>
      <c r="V59" s="20"/>
      <c r="W59" s="3">
        <f>C59*0.01</f>
        <v>22.740000000000002</v>
      </c>
    </row>
    <row r="60" spans="1:23" ht="15.75" x14ac:dyDescent="0.25">
      <c r="A60" s="41" t="s">
        <v>48</v>
      </c>
      <c r="B60" s="42">
        <v>19180391</v>
      </c>
      <c r="C60" s="43">
        <v>3884</v>
      </c>
      <c r="D60" s="47">
        <v>9</v>
      </c>
      <c r="E60" s="3">
        <f>D60*0.07</f>
        <v>0.63000000000000012</v>
      </c>
      <c r="F60" s="3">
        <f>E60*0.2</f>
        <v>0.12600000000000003</v>
      </c>
      <c r="G60" s="20"/>
      <c r="H60" s="3">
        <f>D60*0.18</f>
        <v>1.6199999999999999</v>
      </c>
      <c r="I60" s="3">
        <f>H60*0.3</f>
        <v>0.48599999999999993</v>
      </c>
      <c r="J60" s="3"/>
      <c r="K60" s="3">
        <f>D60*0.55</f>
        <v>4.95</v>
      </c>
      <c r="L60" s="3">
        <f>K60*0.5</f>
        <v>2.4750000000000001</v>
      </c>
      <c r="M60" s="3">
        <f>L60*0.5</f>
        <v>1.2375</v>
      </c>
      <c r="N60" s="3"/>
      <c r="O60" s="3">
        <f>D60</f>
        <v>9</v>
      </c>
      <c r="P60" s="3"/>
      <c r="Q60" s="3">
        <f>D60*0.8</f>
        <v>7.2</v>
      </c>
      <c r="R60" s="3">
        <f>Q60*0.5</f>
        <v>3.6</v>
      </c>
      <c r="S60" s="3">
        <f>R60*0.5</f>
        <v>1.8</v>
      </c>
      <c r="T60" s="3">
        <v>2</v>
      </c>
      <c r="U60" s="3">
        <v>1</v>
      </c>
      <c r="V60" s="20"/>
      <c r="W60" s="3">
        <f>C60*0.01</f>
        <v>38.840000000000003</v>
      </c>
    </row>
    <row r="61" spans="1:23" ht="30" x14ac:dyDescent="0.25">
      <c r="A61" s="41" t="s">
        <v>94</v>
      </c>
      <c r="B61" s="42">
        <v>18269311</v>
      </c>
      <c r="C61" s="43">
        <v>1200</v>
      </c>
      <c r="D61" s="47">
        <v>4</v>
      </c>
      <c r="E61" s="3">
        <f>D61*0.07</f>
        <v>0.28000000000000003</v>
      </c>
      <c r="F61" s="3">
        <f>E61*0.2</f>
        <v>5.6000000000000008E-2</v>
      </c>
      <c r="G61" s="20"/>
      <c r="H61" s="3">
        <f>D61*0.18</f>
        <v>0.72</v>
      </c>
      <c r="I61" s="3">
        <f>H61*0.3</f>
        <v>0.216</v>
      </c>
      <c r="J61" s="3"/>
      <c r="K61" s="3">
        <f>D61*0.55</f>
        <v>2.2000000000000002</v>
      </c>
      <c r="L61" s="3">
        <f>K61*0.5</f>
        <v>1.1000000000000001</v>
      </c>
      <c r="M61" s="3">
        <f>L61*0.5</f>
        <v>0.55000000000000004</v>
      </c>
      <c r="N61" s="3"/>
      <c r="O61" s="3">
        <f>D61</f>
        <v>4</v>
      </c>
      <c r="P61" s="3"/>
      <c r="Q61" s="3">
        <f>D61*0.8</f>
        <v>3.2</v>
      </c>
      <c r="R61" s="3">
        <f>Q61*0.5</f>
        <v>1.6</v>
      </c>
      <c r="S61" s="3">
        <f>R61*0.5</f>
        <v>0.8</v>
      </c>
      <c r="T61" s="3">
        <v>2</v>
      </c>
      <c r="U61" s="3">
        <v>1</v>
      </c>
      <c r="V61" s="20"/>
      <c r="W61" s="3">
        <f>C61*0.01</f>
        <v>12</v>
      </c>
    </row>
    <row r="62" spans="1:23" ht="15.75" x14ac:dyDescent="0.25">
      <c r="A62" s="41" t="s">
        <v>2</v>
      </c>
      <c r="B62" s="42">
        <v>17540308</v>
      </c>
      <c r="C62" s="43">
        <v>2612</v>
      </c>
      <c r="D62" s="47">
        <v>6</v>
      </c>
      <c r="E62" s="3">
        <f>D62*0.07</f>
        <v>0.42000000000000004</v>
      </c>
      <c r="F62" s="3">
        <f>E62*0.2</f>
        <v>8.4000000000000019E-2</v>
      </c>
      <c r="G62" s="20"/>
      <c r="H62" s="3">
        <f>D62*0.18</f>
        <v>1.08</v>
      </c>
      <c r="I62" s="3">
        <f>H62*0.3</f>
        <v>0.32400000000000001</v>
      </c>
      <c r="J62" s="3"/>
      <c r="K62" s="3">
        <f>D62*0.55</f>
        <v>3.3000000000000003</v>
      </c>
      <c r="L62" s="3">
        <f>K62*0.5</f>
        <v>1.6500000000000001</v>
      </c>
      <c r="M62" s="3">
        <f>L62*0.5</f>
        <v>0.82500000000000007</v>
      </c>
      <c r="N62" s="3"/>
      <c r="O62" s="3">
        <f>D62</f>
        <v>6</v>
      </c>
      <c r="P62" s="3"/>
      <c r="Q62" s="3">
        <f>D62*0.8</f>
        <v>4.8000000000000007</v>
      </c>
      <c r="R62" s="3">
        <f>Q62*0.5</f>
        <v>2.4000000000000004</v>
      </c>
      <c r="S62" s="3">
        <f>R62*0.5</f>
        <v>1.2000000000000002</v>
      </c>
      <c r="T62" s="3"/>
      <c r="U62" s="3"/>
      <c r="V62" s="20"/>
      <c r="W62" s="3">
        <f>C62*0.01</f>
        <v>26.12</v>
      </c>
    </row>
    <row r="63" spans="1:23" ht="15.75" x14ac:dyDescent="0.25">
      <c r="A63" s="41" t="s">
        <v>53</v>
      </c>
      <c r="B63" s="42">
        <v>17087482</v>
      </c>
      <c r="C63" s="43">
        <v>6376</v>
      </c>
      <c r="D63" s="47">
        <v>5</v>
      </c>
      <c r="E63" s="3">
        <f>D63*0.07</f>
        <v>0.35000000000000003</v>
      </c>
      <c r="F63" s="3">
        <f>E63*0.2</f>
        <v>7.0000000000000007E-2</v>
      </c>
      <c r="G63" s="20"/>
      <c r="H63" s="3">
        <f>D63*0.18</f>
        <v>0.89999999999999991</v>
      </c>
      <c r="I63" s="3">
        <f>H63*0.3</f>
        <v>0.26999999999999996</v>
      </c>
      <c r="J63" s="3"/>
      <c r="K63" s="3">
        <f>D63*0.55</f>
        <v>2.75</v>
      </c>
      <c r="L63" s="3">
        <f>K63*0.5</f>
        <v>1.375</v>
      </c>
      <c r="M63" s="3">
        <f>L63*0.5</f>
        <v>0.6875</v>
      </c>
      <c r="N63" s="3"/>
      <c r="O63" s="3">
        <f>D63</f>
        <v>5</v>
      </c>
      <c r="P63" s="3"/>
      <c r="Q63" s="3">
        <f>D63*0.8</f>
        <v>4</v>
      </c>
      <c r="R63" s="3">
        <f>Q63*0.5</f>
        <v>2</v>
      </c>
      <c r="S63" s="3">
        <f>R63*0.5</f>
        <v>1</v>
      </c>
      <c r="T63" s="3"/>
      <c r="U63" s="3"/>
      <c r="V63" s="20"/>
      <c r="W63" s="3">
        <f>C63*0.01</f>
        <v>63.76</v>
      </c>
    </row>
    <row r="64" spans="1:23" ht="15.75" x14ac:dyDescent="0.25">
      <c r="A64" s="41" t="s">
        <v>88</v>
      </c>
      <c r="B64" s="42">
        <v>16520009</v>
      </c>
      <c r="C64" s="43">
        <v>1435</v>
      </c>
      <c r="D64" s="47">
        <v>4</v>
      </c>
      <c r="E64" s="3">
        <f>D64*0.07</f>
        <v>0.28000000000000003</v>
      </c>
      <c r="F64" s="3">
        <f>E64*0.2</f>
        <v>5.6000000000000008E-2</v>
      </c>
      <c r="G64" s="20"/>
      <c r="H64" s="3">
        <f>D64*0.18</f>
        <v>0.72</v>
      </c>
      <c r="I64" s="3">
        <f>H64*0.3</f>
        <v>0.216</v>
      </c>
      <c r="J64" s="3"/>
      <c r="K64" s="3">
        <f>D64*0.55</f>
        <v>2.2000000000000002</v>
      </c>
      <c r="L64" s="3">
        <f>K64*0.5</f>
        <v>1.1000000000000001</v>
      </c>
      <c r="M64" s="3">
        <f>L64*0.5</f>
        <v>0.55000000000000004</v>
      </c>
      <c r="N64" s="3"/>
      <c r="O64" s="3">
        <f>D64</f>
        <v>4</v>
      </c>
      <c r="P64" s="3"/>
      <c r="Q64" s="3">
        <f>D64*0.8</f>
        <v>3.2</v>
      </c>
      <c r="R64" s="3">
        <f>Q64*0.5</f>
        <v>1.6</v>
      </c>
      <c r="S64" s="3">
        <f>R64*0.5</f>
        <v>0.8</v>
      </c>
      <c r="T64" s="3"/>
      <c r="U64" s="3"/>
      <c r="V64" s="20"/>
      <c r="W64" s="3">
        <f>C64*0.01</f>
        <v>14.35</v>
      </c>
    </row>
    <row r="65" spans="1:23" ht="30" customHeight="1" x14ac:dyDescent="0.25">
      <c r="A65" s="41" t="s">
        <v>98</v>
      </c>
      <c r="B65" s="42">
        <v>16171186</v>
      </c>
      <c r="C65" s="43">
        <v>1861</v>
      </c>
      <c r="D65" s="47">
        <v>3</v>
      </c>
      <c r="E65" s="3">
        <f>D65*0.07</f>
        <v>0.21000000000000002</v>
      </c>
      <c r="F65" s="3">
        <f>E65*0.2</f>
        <v>4.200000000000001E-2</v>
      </c>
      <c r="G65" s="20"/>
      <c r="H65" s="3">
        <f>D65*0.18</f>
        <v>0.54</v>
      </c>
      <c r="I65" s="3">
        <f>H65*0.3</f>
        <v>0.16200000000000001</v>
      </c>
      <c r="J65" s="3"/>
      <c r="K65" s="3">
        <f>D65*0.55</f>
        <v>1.6500000000000001</v>
      </c>
      <c r="L65" s="3">
        <f>K65*0.5</f>
        <v>0.82500000000000007</v>
      </c>
      <c r="M65" s="3">
        <f>L65*0.5</f>
        <v>0.41250000000000003</v>
      </c>
      <c r="N65" s="3"/>
      <c r="O65" s="3">
        <f>D65</f>
        <v>3</v>
      </c>
      <c r="P65" s="3"/>
      <c r="Q65" s="3">
        <f>D65*0.8</f>
        <v>2.4000000000000004</v>
      </c>
      <c r="R65" s="3">
        <f>Q65*0.5</f>
        <v>1.2000000000000002</v>
      </c>
      <c r="S65" s="3">
        <f>R65*0.5</f>
        <v>0.60000000000000009</v>
      </c>
      <c r="T65" s="3"/>
      <c r="U65" s="3"/>
      <c r="V65" s="20"/>
      <c r="W65" s="3">
        <f>C65*0.01</f>
        <v>18.61</v>
      </c>
    </row>
    <row r="66" spans="1:23" ht="15.75" x14ac:dyDescent="0.25">
      <c r="A66" s="41" t="s">
        <v>70</v>
      </c>
      <c r="B66" s="42">
        <v>14185423</v>
      </c>
      <c r="C66" s="43">
        <v>4671</v>
      </c>
      <c r="D66" s="49">
        <v>7</v>
      </c>
      <c r="E66" s="40">
        <f>D66*0.07</f>
        <v>0.49000000000000005</v>
      </c>
      <c r="F66" s="3">
        <f>E66*0.2</f>
        <v>9.8000000000000018E-2</v>
      </c>
      <c r="G66" s="20"/>
      <c r="H66" s="3">
        <f>D66*0.18</f>
        <v>1.26</v>
      </c>
      <c r="I66" s="3">
        <f>H66*0.3</f>
        <v>0.378</v>
      </c>
      <c r="J66" s="3"/>
      <c r="K66" s="3">
        <f>D66*0.55</f>
        <v>3.8500000000000005</v>
      </c>
      <c r="L66" s="3">
        <f>K66*0.5</f>
        <v>1.9250000000000003</v>
      </c>
      <c r="M66" s="3">
        <f>L66*0.5</f>
        <v>0.96250000000000013</v>
      </c>
      <c r="N66" s="3"/>
      <c r="O66" s="3">
        <f>D66</f>
        <v>7</v>
      </c>
      <c r="P66" s="3"/>
      <c r="Q66" s="3">
        <f>D66*0.8</f>
        <v>5.6000000000000005</v>
      </c>
      <c r="R66" s="3">
        <f>Q66*0.5</f>
        <v>2.8000000000000003</v>
      </c>
      <c r="S66" s="3">
        <f>R66*0.5</f>
        <v>1.4000000000000001</v>
      </c>
      <c r="T66" s="3"/>
      <c r="U66" s="3"/>
      <c r="V66" s="20"/>
      <c r="W66" s="3">
        <f>C66*0.01</f>
        <v>46.71</v>
      </c>
    </row>
    <row r="67" spans="1:23" ht="15.75" x14ac:dyDescent="0.25">
      <c r="A67" s="41" t="s">
        <v>34</v>
      </c>
      <c r="B67" s="42">
        <v>14130522</v>
      </c>
      <c r="C67" s="43">
        <v>1522</v>
      </c>
      <c r="D67" s="47">
        <v>4</v>
      </c>
      <c r="E67" s="3">
        <f>D67*0.07</f>
        <v>0.28000000000000003</v>
      </c>
      <c r="F67" s="3">
        <f>E67*0.2</f>
        <v>5.6000000000000008E-2</v>
      </c>
      <c r="G67" s="20"/>
      <c r="H67" s="3">
        <f>D67*0.18</f>
        <v>0.72</v>
      </c>
      <c r="I67" s="3">
        <f>H67*0.3</f>
        <v>0.216</v>
      </c>
      <c r="J67" s="3"/>
      <c r="K67" s="3">
        <f>D67*0.55</f>
        <v>2.2000000000000002</v>
      </c>
      <c r="L67" s="3">
        <f>K67*0.5</f>
        <v>1.1000000000000001</v>
      </c>
      <c r="M67" s="3">
        <f>L67*0.5</f>
        <v>0.55000000000000004</v>
      </c>
      <c r="N67" s="3"/>
      <c r="O67" s="3">
        <f>D67</f>
        <v>4</v>
      </c>
      <c r="P67" s="3"/>
      <c r="Q67" s="3">
        <f>D67*0.8</f>
        <v>3.2</v>
      </c>
      <c r="R67" s="3">
        <f>Q67*0.5</f>
        <v>1.6</v>
      </c>
      <c r="S67" s="3">
        <f>R67*0.5</f>
        <v>0.8</v>
      </c>
      <c r="T67" s="3"/>
      <c r="U67" s="3"/>
      <c r="V67" s="20"/>
      <c r="W67" s="3">
        <f>C67*0.01</f>
        <v>15.22</v>
      </c>
    </row>
    <row r="68" spans="1:23" ht="15.75" x14ac:dyDescent="0.25">
      <c r="A68" s="41" t="s">
        <v>69</v>
      </c>
      <c r="B68" s="42">
        <v>13500636</v>
      </c>
      <c r="C68" s="43">
        <v>1512</v>
      </c>
      <c r="D68" s="48">
        <v>5</v>
      </c>
      <c r="E68" s="40">
        <f>D68*0.07</f>
        <v>0.35000000000000003</v>
      </c>
      <c r="F68" s="3">
        <f>E68*0.2</f>
        <v>7.0000000000000007E-2</v>
      </c>
      <c r="G68" s="20"/>
      <c r="H68" s="3">
        <f>D68*0.18</f>
        <v>0.89999999999999991</v>
      </c>
      <c r="I68" s="3">
        <f>H68*0.3</f>
        <v>0.26999999999999996</v>
      </c>
      <c r="J68" s="3"/>
      <c r="K68" s="3">
        <f>D68*0.55</f>
        <v>2.75</v>
      </c>
      <c r="L68" s="3">
        <f>K68*0.5</f>
        <v>1.375</v>
      </c>
      <c r="M68" s="3">
        <f>L68*0.5</f>
        <v>0.6875</v>
      </c>
      <c r="N68" s="3"/>
      <c r="O68" s="3">
        <f>D68</f>
        <v>5</v>
      </c>
      <c r="P68" s="3"/>
      <c r="Q68" s="3">
        <f>D68*0.8</f>
        <v>4</v>
      </c>
      <c r="R68" s="3">
        <f>Q68*0.5</f>
        <v>2</v>
      </c>
      <c r="S68" s="3">
        <f>R68*0.5</f>
        <v>1</v>
      </c>
      <c r="T68" s="3"/>
      <c r="U68" s="3"/>
      <c r="V68" s="20"/>
      <c r="W68" s="3">
        <f>C68*0.01</f>
        <v>15.120000000000001</v>
      </c>
    </row>
    <row r="69" spans="1:23" ht="15.75" x14ac:dyDescent="0.25">
      <c r="A69" s="41" t="s">
        <v>24</v>
      </c>
      <c r="B69" s="42">
        <v>13239163</v>
      </c>
      <c r="C69" s="43">
        <v>2944</v>
      </c>
      <c r="D69" s="47">
        <v>4</v>
      </c>
      <c r="E69" s="3">
        <f>D69*0.07</f>
        <v>0.28000000000000003</v>
      </c>
      <c r="F69" s="3">
        <f>E69*0.2</f>
        <v>5.6000000000000008E-2</v>
      </c>
      <c r="G69" s="20"/>
      <c r="H69" s="3">
        <f>D69*0.18</f>
        <v>0.72</v>
      </c>
      <c r="I69" s="3">
        <f>H69*0.3</f>
        <v>0.216</v>
      </c>
      <c r="J69" s="3"/>
      <c r="K69" s="3">
        <f>D69*0.55</f>
        <v>2.2000000000000002</v>
      </c>
      <c r="L69" s="3">
        <f>K69*0.5</f>
        <v>1.1000000000000001</v>
      </c>
      <c r="M69" s="3">
        <f>L69*0.5</f>
        <v>0.55000000000000004</v>
      </c>
      <c r="N69" s="3"/>
      <c r="O69" s="3">
        <f>D69</f>
        <v>4</v>
      </c>
      <c r="P69" s="3"/>
      <c r="Q69" s="3">
        <f>D69*0.8</f>
        <v>3.2</v>
      </c>
      <c r="R69" s="3">
        <f>Q69*0.5</f>
        <v>1.6</v>
      </c>
      <c r="S69" s="3">
        <f>R69*0.5</f>
        <v>0.8</v>
      </c>
      <c r="T69" s="3"/>
      <c r="U69" s="3"/>
      <c r="V69" s="20"/>
      <c r="W69" s="3">
        <f>C69*0.01</f>
        <v>29.44</v>
      </c>
    </row>
    <row r="70" spans="1:23" ht="30" x14ac:dyDescent="0.25">
      <c r="A70" s="41" t="s">
        <v>101</v>
      </c>
      <c r="B70" s="42">
        <v>11500722</v>
      </c>
      <c r="C70" s="43">
        <v>1428</v>
      </c>
      <c r="D70" s="49">
        <v>3</v>
      </c>
      <c r="E70" s="40">
        <f>D70*0.07</f>
        <v>0.21000000000000002</v>
      </c>
      <c r="F70" s="3">
        <f>E70*0.2</f>
        <v>4.200000000000001E-2</v>
      </c>
      <c r="G70" s="20"/>
      <c r="H70" s="3">
        <f>D70*0.18</f>
        <v>0.54</v>
      </c>
      <c r="I70" s="3">
        <f>H70*0.3</f>
        <v>0.16200000000000001</v>
      </c>
      <c r="J70" s="3"/>
      <c r="K70" s="3">
        <f>D70*0.55</f>
        <v>1.6500000000000001</v>
      </c>
      <c r="L70" s="3">
        <f>K70*0.5</f>
        <v>0.82500000000000007</v>
      </c>
      <c r="M70" s="3">
        <f>L70*0.5</f>
        <v>0.41250000000000003</v>
      </c>
      <c r="N70" s="3"/>
      <c r="O70" s="3">
        <f>D70</f>
        <v>3</v>
      </c>
      <c r="P70" s="3"/>
      <c r="Q70" s="3">
        <f>D70*0.8</f>
        <v>2.4000000000000004</v>
      </c>
      <c r="R70" s="3">
        <f>Q70*0.5</f>
        <v>1.2000000000000002</v>
      </c>
      <c r="S70" s="3">
        <f>R70*0.5</f>
        <v>0.60000000000000009</v>
      </c>
      <c r="T70" s="3"/>
      <c r="U70" s="3"/>
      <c r="V70" s="20"/>
      <c r="W70" s="3">
        <f>C70*0.01</f>
        <v>14.280000000000001</v>
      </c>
    </row>
    <row r="71" spans="1:23" ht="15.75" x14ac:dyDescent="0.25">
      <c r="A71" s="41" t="s">
        <v>90</v>
      </c>
      <c r="B71" s="42">
        <v>11294939</v>
      </c>
      <c r="C71" s="43">
        <v>3344</v>
      </c>
      <c r="D71" s="47">
        <v>6</v>
      </c>
      <c r="E71" s="3">
        <f>D71*0.07</f>
        <v>0.42000000000000004</v>
      </c>
      <c r="F71" s="3">
        <f>E71*0.2</f>
        <v>8.4000000000000019E-2</v>
      </c>
      <c r="G71" s="20"/>
      <c r="H71" s="3">
        <f>D71*0.18</f>
        <v>1.08</v>
      </c>
      <c r="I71" s="3">
        <f>H71*0.3</f>
        <v>0.32400000000000001</v>
      </c>
      <c r="J71" s="3"/>
      <c r="K71" s="3">
        <f>D71*0.55</f>
        <v>3.3000000000000003</v>
      </c>
      <c r="L71" s="3">
        <f>K71*0.5</f>
        <v>1.6500000000000001</v>
      </c>
      <c r="M71" s="3">
        <f>L71*0.5</f>
        <v>0.82500000000000007</v>
      </c>
      <c r="N71" s="3"/>
      <c r="O71" s="3">
        <f>D71</f>
        <v>6</v>
      </c>
      <c r="P71" s="3"/>
      <c r="Q71" s="3">
        <f>D71*0.8</f>
        <v>4.8000000000000007</v>
      </c>
      <c r="R71" s="3">
        <f>Q71*0.5</f>
        <v>2.4000000000000004</v>
      </c>
      <c r="S71" s="3">
        <f>R71*0.5</f>
        <v>1.2000000000000002</v>
      </c>
      <c r="T71" s="3">
        <v>1</v>
      </c>
      <c r="U71" s="3"/>
      <c r="V71" s="20"/>
      <c r="W71" s="3">
        <f>C71*0.01</f>
        <v>33.44</v>
      </c>
    </row>
    <row r="72" spans="1:23" ht="15.75" x14ac:dyDescent="0.25">
      <c r="A72" s="41" t="s">
        <v>23</v>
      </c>
      <c r="B72" s="42">
        <v>10221031</v>
      </c>
      <c r="C72" s="43">
        <v>1976</v>
      </c>
      <c r="D72" s="47">
        <v>0</v>
      </c>
      <c r="E72" s="3">
        <f>D72*0.07</f>
        <v>0</v>
      </c>
      <c r="F72" s="3">
        <f>E72*0.2</f>
        <v>0</v>
      </c>
      <c r="G72" s="20"/>
      <c r="H72" s="3">
        <f>D72*0.18</f>
        <v>0</v>
      </c>
      <c r="I72" s="3">
        <f>H72*0.3</f>
        <v>0</v>
      </c>
      <c r="J72" s="3"/>
      <c r="K72" s="3">
        <f>D72*0.55</f>
        <v>0</v>
      </c>
      <c r="L72" s="3">
        <f>K72*0.5</f>
        <v>0</v>
      </c>
      <c r="M72" s="3">
        <f>L72*0.5</f>
        <v>0</v>
      </c>
      <c r="N72" s="3"/>
      <c r="O72" s="3">
        <f>D72</f>
        <v>0</v>
      </c>
      <c r="P72" s="3"/>
      <c r="Q72" s="3">
        <f>D72*0.8</f>
        <v>0</v>
      </c>
      <c r="R72" s="3">
        <f>Q72*0.5</f>
        <v>0</v>
      </c>
      <c r="S72" s="3">
        <f>R72*0.5</f>
        <v>0</v>
      </c>
      <c r="T72" s="3"/>
      <c r="U72" s="3"/>
      <c r="V72" s="20"/>
      <c r="W72" s="3">
        <f>C72*0.01</f>
        <v>19.760000000000002</v>
      </c>
    </row>
    <row r="73" spans="1:23" ht="15.75" x14ac:dyDescent="0.25">
      <c r="A73" s="41" t="s">
        <v>4</v>
      </c>
      <c r="B73" s="42">
        <v>10218029</v>
      </c>
      <c r="C73" s="43">
        <v>2266</v>
      </c>
      <c r="D73" s="47">
        <v>4</v>
      </c>
      <c r="E73" s="3">
        <f>D73*0.07</f>
        <v>0.28000000000000003</v>
      </c>
      <c r="F73" s="3">
        <f>E73*0.2</f>
        <v>5.6000000000000008E-2</v>
      </c>
      <c r="G73" s="20"/>
      <c r="H73" s="3">
        <f>D73*0.18</f>
        <v>0.72</v>
      </c>
      <c r="I73" s="3">
        <f>H73*0.3</f>
        <v>0.216</v>
      </c>
      <c r="J73" s="3"/>
      <c r="K73" s="3">
        <f>D73*0.55</f>
        <v>2.2000000000000002</v>
      </c>
      <c r="L73" s="3">
        <f>K73*0.5</f>
        <v>1.1000000000000001</v>
      </c>
      <c r="M73" s="3">
        <f>L73*0.5</f>
        <v>0.55000000000000004</v>
      </c>
      <c r="N73" s="3"/>
      <c r="O73" s="3">
        <f>D73</f>
        <v>4</v>
      </c>
      <c r="P73" s="3"/>
      <c r="Q73" s="3">
        <f>D73*0.8</f>
        <v>3.2</v>
      </c>
      <c r="R73" s="3">
        <f>Q73*0.5</f>
        <v>1.6</v>
      </c>
      <c r="S73" s="3">
        <f>R73*0.5</f>
        <v>0.8</v>
      </c>
      <c r="T73" s="3"/>
      <c r="U73" s="3"/>
      <c r="V73" s="20"/>
      <c r="W73" s="3">
        <f>C73*0.01</f>
        <v>22.66</v>
      </c>
    </row>
    <row r="74" spans="1:23" ht="15.75" x14ac:dyDescent="0.25">
      <c r="A74" s="41" t="s">
        <v>74</v>
      </c>
      <c r="B74" s="42">
        <v>9955225</v>
      </c>
      <c r="C74" s="43">
        <v>2146</v>
      </c>
      <c r="D74" s="49">
        <v>7</v>
      </c>
      <c r="E74" s="40">
        <f>D74*0.07</f>
        <v>0.49000000000000005</v>
      </c>
      <c r="F74" s="3">
        <f>E74*0.2</f>
        <v>9.8000000000000018E-2</v>
      </c>
      <c r="G74" s="20"/>
      <c r="H74" s="3">
        <f>D74*0.18</f>
        <v>1.26</v>
      </c>
      <c r="I74" s="3">
        <f>H74*0.3</f>
        <v>0.378</v>
      </c>
      <c r="J74" s="3"/>
      <c r="K74" s="3">
        <f>D74*0.55</f>
        <v>3.8500000000000005</v>
      </c>
      <c r="L74" s="3">
        <f>K74*0.5</f>
        <v>1.9250000000000003</v>
      </c>
      <c r="M74" s="3">
        <f>L74*0.5</f>
        <v>0.96250000000000013</v>
      </c>
      <c r="N74" s="3"/>
      <c r="O74" s="3">
        <f>D74</f>
        <v>7</v>
      </c>
      <c r="P74" s="3"/>
      <c r="Q74" s="3">
        <f>D74*0.8</f>
        <v>5.6000000000000005</v>
      </c>
      <c r="R74" s="3">
        <f>Q74*0.5</f>
        <v>2.8000000000000003</v>
      </c>
      <c r="S74" s="3">
        <f>R74*0.5</f>
        <v>1.4000000000000001</v>
      </c>
      <c r="T74" s="3"/>
      <c r="U74" s="3"/>
      <c r="V74" s="20"/>
      <c r="W74" s="3">
        <f>C74*0.01</f>
        <v>21.46</v>
      </c>
    </row>
    <row r="75" spans="1:23" ht="15.75" x14ac:dyDescent="0.25">
      <c r="A75" s="41" t="s">
        <v>107</v>
      </c>
      <c r="B75" s="42">
        <v>9903901</v>
      </c>
      <c r="C75" s="43">
        <v>1105</v>
      </c>
      <c r="D75" s="47">
        <v>2</v>
      </c>
      <c r="E75" s="3">
        <f>D75*0.07</f>
        <v>0.14000000000000001</v>
      </c>
      <c r="F75" s="3">
        <f>E75*0.2</f>
        <v>2.8000000000000004E-2</v>
      </c>
      <c r="G75" s="20"/>
      <c r="H75" s="3">
        <f>D75*0.18</f>
        <v>0.36</v>
      </c>
      <c r="I75" s="3">
        <f>H75*0.3</f>
        <v>0.108</v>
      </c>
      <c r="J75" s="3"/>
      <c r="K75" s="3">
        <f>D75*0.55</f>
        <v>1.1000000000000001</v>
      </c>
      <c r="L75" s="3">
        <f>K75*0.5</f>
        <v>0.55000000000000004</v>
      </c>
      <c r="M75" s="3">
        <f>L75*0.5</f>
        <v>0.27500000000000002</v>
      </c>
      <c r="N75" s="3"/>
      <c r="O75" s="3">
        <f>D75</f>
        <v>2</v>
      </c>
      <c r="P75" s="3"/>
      <c r="Q75" s="3">
        <f>D75*0.8</f>
        <v>1.6</v>
      </c>
      <c r="R75" s="3">
        <f>Q75*0.5</f>
        <v>0.8</v>
      </c>
      <c r="S75" s="3">
        <f>R75*0.5</f>
        <v>0.4</v>
      </c>
      <c r="T75" s="3"/>
      <c r="U75" s="3"/>
      <c r="V75" s="20"/>
      <c r="W75" s="3">
        <f>C75*0.01</f>
        <v>11.05</v>
      </c>
    </row>
    <row r="76" spans="1:23" ht="15.75" x14ac:dyDescent="0.25">
      <c r="A76" s="41" t="s">
        <v>59</v>
      </c>
      <c r="B76" s="42">
        <v>8544518</v>
      </c>
      <c r="C76" s="43">
        <v>1361</v>
      </c>
      <c r="D76" s="47">
        <v>4</v>
      </c>
      <c r="E76" s="3">
        <f>D76*0.07</f>
        <v>0.28000000000000003</v>
      </c>
      <c r="F76" s="3">
        <f>E76*0.2</f>
        <v>5.6000000000000008E-2</v>
      </c>
      <c r="G76" s="20"/>
      <c r="H76" s="3">
        <f>D76*0.18</f>
        <v>0.72</v>
      </c>
      <c r="I76" s="3">
        <f>H76*0.3</f>
        <v>0.216</v>
      </c>
      <c r="J76" s="3"/>
      <c r="K76" s="3">
        <f>D76*0.55</f>
        <v>2.2000000000000002</v>
      </c>
      <c r="L76" s="3">
        <f>K76*0.5</f>
        <v>1.1000000000000001</v>
      </c>
      <c r="M76" s="3">
        <f>L76*0.5</f>
        <v>0.55000000000000004</v>
      </c>
      <c r="N76" s="3"/>
      <c r="O76" s="3">
        <f>D76</f>
        <v>4</v>
      </c>
      <c r="P76" s="3"/>
      <c r="Q76" s="3">
        <f>D76*0.8</f>
        <v>3.2</v>
      </c>
      <c r="R76" s="3">
        <f>Q76*0.5</f>
        <v>1.6</v>
      </c>
      <c r="S76" s="3">
        <f>R76*0.5</f>
        <v>0.8</v>
      </c>
      <c r="T76" s="3"/>
      <c r="U76" s="3"/>
      <c r="V76" s="20"/>
      <c r="W76" s="3">
        <f>C76*0.01</f>
        <v>13.61</v>
      </c>
    </row>
    <row r="77" spans="1:23" ht="15.75" x14ac:dyDescent="0.25">
      <c r="A77" s="41" t="s">
        <v>49</v>
      </c>
      <c r="B77" s="42">
        <v>8008137</v>
      </c>
      <c r="C77" s="43">
        <v>1907</v>
      </c>
      <c r="D77" s="47">
        <v>4</v>
      </c>
      <c r="E77" s="3">
        <f>D77*0.07</f>
        <v>0.28000000000000003</v>
      </c>
      <c r="F77" s="3">
        <f>E77*0.2</f>
        <v>5.6000000000000008E-2</v>
      </c>
      <c r="G77" s="20"/>
      <c r="H77" s="3">
        <f>D77*0.18</f>
        <v>0.72</v>
      </c>
      <c r="I77" s="3">
        <f>H77*0.3</f>
        <v>0.216</v>
      </c>
      <c r="J77" s="3"/>
      <c r="K77" s="3">
        <f>D77*0.55</f>
        <v>2.2000000000000002</v>
      </c>
      <c r="L77" s="3">
        <f>K77*0.5</f>
        <v>1.1000000000000001</v>
      </c>
      <c r="M77" s="3">
        <f>L77*0.5</f>
        <v>0.55000000000000004</v>
      </c>
      <c r="N77" s="3"/>
      <c r="O77" s="3">
        <f>D77</f>
        <v>4</v>
      </c>
      <c r="P77" s="3"/>
      <c r="Q77" s="3">
        <f>D77*0.8</f>
        <v>3.2</v>
      </c>
      <c r="R77" s="3">
        <f>Q77*0.5</f>
        <v>1.6</v>
      </c>
      <c r="S77" s="3">
        <f>R77*0.5</f>
        <v>0.8</v>
      </c>
      <c r="T77" s="3"/>
      <c r="U77" s="3"/>
      <c r="V77" s="20"/>
      <c r="W77" s="3">
        <f>C77*0.01</f>
        <v>19.07</v>
      </c>
    </row>
    <row r="78" spans="1:23" ht="30" x14ac:dyDescent="0.25">
      <c r="A78" s="41" t="s">
        <v>103</v>
      </c>
      <c r="B78" s="42">
        <v>7727208</v>
      </c>
      <c r="C78" s="43">
        <v>1781</v>
      </c>
      <c r="D78" s="47">
        <v>3</v>
      </c>
      <c r="E78" s="3">
        <f>D78*0.07</f>
        <v>0.21000000000000002</v>
      </c>
      <c r="F78" s="3">
        <f>E78*0.2</f>
        <v>4.200000000000001E-2</v>
      </c>
      <c r="G78" s="20"/>
      <c r="H78" s="3">
        <f>D78*0.18</f>
        <v>0.54</v>
      </c>
      <c r="I78" s="3">
        <f>H78*0.3</f>
        <v>0.16200000000000001</v>
      </c>
      <c r="J78" s="3"/>
      <c r="K78" s="3">
        <f>D78*0.55</f>
        <v>1.6500000000000001</v>
      </c>
      <c r="L78" s="3">
        <f>K78*0.5</f>
        <v>0.82500000000000007</v>
      </c>
      <c r="M78" s="3">
        <f>L78*0.5</f>
        <v>0.41250000000000003</v>
      </c>
      <c r="N78" s="3"/>
      <c r="O78" s="3">
        <f>D78</f>
        <v>3</v>
      </c>
      <c r="P78" s="3"/>
      <c r="Q78" s="3">
        <f>D78*0.8</f>
        <v>2.4000000000000004</v>
      </c>
      <c r="R78" s="3">
        <f>Q78*0.5</f>
        <v>1.2000000000000002</v>
      </c>
      <c r="S78" s="3">
        <f>R78*0.5</f>
        <v>0.60000000000000009</v>
      </c>
      <c r="T78" s="3">
        <v>2</v>
      </c>
      <c r="U78" s="3">
        <v>1</v>
      </c>
      <c r="V78" s="20"/>
      <c r="W78" s="3">
        <f>C78*0.01</f>
        <v>17.809999999999999</v>
      </c>
    </row>
    <row r="79" spans="1:23" ht="15.75" x14ac:dyDescent="0.25">
      <c r="A79" s="41" t="s">
        <v>110</v>
      </c>
      <c r="B79" s="42">
        <v>7692541</v>
      </c>
      <c r="C79" s="43">
        <v>694</v>
      </c>
      <c r="D79" s="47">
        <v>1</v>
      </c>
      <c r="E79" s="3">
        <f>D79*0.07</f>
        <v>7.0000000000000007E-2</v>
      </c>
      <c r="F79" s="3">
        <f>E79*0.2</f>
        <v>1.4000000000000002E-2</v>
      </c>
      <c r="G79" s="20"/>
      <c r="H79" s="3">
        <f>D79*0.18</f>
        <v>0.18</v>
      </c>
      <c r="I79" s="3">
        <f>H79*0.3</f>
        <v>5.3999999999999999E-2</v>
      </c>
      <c r="J79" s="3"/>
      <c r="K79" s="3">
        <f>D79*0.55</f>
        <v>0.55000000000000004</v>
      </c>
      <c r="L79" s="3">
        <f>K79*0.5</f>
        <v>0.27500000000000002</v>
      </c>
      <c r="M79" s="3">
        <f>L79*0.5</f>
        <v>0.13750000000000001</v>
      </c>
      <c r="N79" s="3"/>
      <c r="O79" s="3">
        <f>D79</f>
        <v>1</v>
      </c>
      <c r="P79" s="3"/>
      <c r="Q79" s="3">
        <f>D79*0.8</f>
        <v>0.8</v>
      </c>
      <c r="R79" s="3">
        <f>Q79*0.5</f>
        <v>0.4</v>
      </c>
      <c r="S79" s="3">
        <f>R79*0.5</f>
        <v>0.2</v>
      </c>
      <c r="T79" s="3"/>
      <c r="U79" s="3"/>
      <c r="V79" s="20"/>
      <c r="W79" s="3">
        <f>C79*0.01</f>
        <v>6.94</v>
      </c>
    </row>
    <row r="80" spans="1:23" ht="15.75" x14ac:dyDescent="0.25">
      <c r="A80" s="41" t="s">
        <v>6</v>
      </c>
      <c r="B80" s="42">
        <v>6215897</v>
      </c>
      <c r="C80" s="43">
        <v>915</v>
      </c>
      <c r="D80" s="47">
        <v>3</v>
      </c>
      <c r="E80" s="3">
        <f>D80*0.07</f>
        <v>0.21000000000000002</v>
      </c>
      <c r="F80" s="3">
        <f>E80*0.2</f>
        <v>4.200000000000001E-2</v>
      </c>
      <c r="G80" s="20"/>
      <c r="H80" s="3">
        <f>D80*0.18</f>
        <v>0.54</v>
      </c>
      <c r="I80" s="3">
        <f>H80*0.3</f>
        <v>0.16200000000000001</v>
      </c>
      <c r="J80" s="3"/>
      <c r="K80" s="3">
        <f>D80*0.55</f>
        <v>1.6500000000000001</v>
      </c>
      <c r="L80" s="3">
        <f>K80*0.5</f>
        <v>0.82500000000000007</v>
      </c>
      <c r="M80" s="3">
        <f>L80*0.5</f>
        <v>0.41250000000000003</v>
      </c>
      <c r="N80" s="3"/>
      <c r="O80" s="3">
        <f>D80</f>
        <v>3</v>
      </c>
      <c r="P80" s="3"/>
      <c r="Q80" s="3">
        <f>D80*0.8</f>
        <v>2.4000000000000004</v>
      </c>
      <c r="R80" s="3">
        <f>Q80*0.5</f>
        <v>1.2000000000000002</v>
      </c>
      <c r="S80" s="3">
        <f>R80*0.5</f>
        <v>0.60000000000000009</v>
      </c>
      <c r="T80" s="3"/>
      <c r="U80" s="3"/>
      <c r="V80" s="20"/>
      <c r="W80" s="3">
        <f>C80*0.01</f>
        <v>9.15</v>
      </c>
    </row>
    <row r="81" spans="1:23" ht="15.75" x14ac:dyDescent="0.25">
      <c r="A81" s="41" t="s">
        <v>44</v>
      </c>
      <c r="B81" s="42">
        <v>4935715</v>
      </c>
      <c r="C81" s="43">
        <v>744</v>
      </c>
      <c r="D81" s="47">
        <v>2</v>
      </c>
      <c r="E81" s="3">
        <f>D81*0.07</f>
        <v>0.14000000000000001</v>
      </c>
      <c r="F81" s="3">
        <f>E81*0.2</f>
        <v>2.8000000000000004E-2</v>
      </c>
      <c r="G81" s="20"/>
      <c r="H81" s="3">
        <f>D81*0.18</f>
        <v>0.36</v>
      </c>
      <c r="I81" s="3">
        <f>H81*0.3</f>
        <v>0.108</v>
      </c>
      <c r="J81" s="3"/>
      <c r="K81" s="3">
        <f>D81*0.55</f>
        <v>1.1000000000000001</v>
      </c>
      <c r="L81" s="3">
        <f>K81*0.5</f>
        <v>0.55000000000000004</v>
      </c>
      <c r="M81" s="3">
        <f>L81*0.5</f>
        <v>0.27500000000000002</v>
      </c>
      <c r="N81" s="3"/>
      <c r="O81" s="3">
        <f>D81</f>
        <v>2</v>
      </c>
      <c r="P81" s="3"/>
      <c r="Q81" s="3">
        <f>D81*0.8</f>
        <v>1.6</v>
      </c>
      <c r="R81" s="3">
        <f>Q81*0.5</f>
        <v>0.8</v>
      </c>
      <c r="S81" s="3">
        <f>R81*0.5</f>
        <v>0.4</v>
      </c>
      <c r="T81" s="3"/>
      <c r="U81" s="3"/>
      <c r="V81" s="20"/>
      <c r="W81" s="3">
        <f>C81*0.01</f>
        <v>7.44</v>
      </c>
    </row>
    <row r="82" spans="1:23" ht="15.75" x14ac:dyDescent="0.25">
      <c r="A82" s="41" t="s">
        <v>43</v>
      </c>
      <c r="B82" s="42">
        <v>4815934</v>
      </c>
      <c r="C82" s="43">
        <v>953</v>
      </c>
      <c r="D82" s="47">
        <v>2</v>
      </c>
      <c r="E82" s="3">
        <f>D82*0.07</f>
        <v>0.14000000000000001</v>
      </c>
      <c r="F82" s="3">
        <f>E82*0.2</f>
        <v>2.8000000000000004E-2</v>
      </c>
      <c r="G82" s="20"/>
      <c r="H82" s="3">
        <f>D82*0.18</f>
        <v>0.36</v>
      </c>
      <c r="I82" s="3">
        <f>H82*0.3</f>
        <v>0.108</v>
      </c>
      <c r="J82" s="3"/>
      <c r="K82" s="3">
        <f>D82*0.55</f>
        <v>1.1000000000000001</v>
      </c>
      <c r="L82" s="3">
        <f>K82*0.5</f>
        <v>0.55000000000000004</v>
      </c>
      <c r="M82" s="3">
        <f>L82*0.5</f>
        <v>0.27500000000000002</v>
      </c>
      <c r="N82" s="3"/>
      <c r="O82" s="3">
        <f>D82</f>
        <v>2</v>
      </c>
      <c r="P82" s="3"/>
      <c r="Q82" s="3">
        <f>D82*0.8</f>
        <v>1.6</v>
      </c>
      <c r="R82" s="3">
        <f>Q82*0.5</f>
        <v>0.8</v>
      </c>
      <c r="S82" s="3">
        <f>R82*0.5</f>
        <v>0.4</v>
      </c>
      <c r="T82" s="3"/>
      <c r="U82" s="3"/>
      <c r="V82" s="20"/>
      <c r="W82" s="3">
        <f>C82*0.01</f>
        <v>9.5299999999999994</v>
      </c>
    </row>
    <row r="83" spans="1:23" ht="15.75" x14ac:dyDescent="0.25">
      <c r="A83" s="41" t="s">
        <v>27</v>
      </c>
      <c r="B83" s="42">
        <v>4355871</v>
      </c>
      <c r="C83" s="43">
        <v>934</v>
      </c>
      <c r="D83" s="47">
        <v>3</v>
      </c>
      <c r="E83" s="3">
        <f>D83*0.07</f>
        <v>0.21000000000000002</v>
      </c>
      <c r="F83" s="3">
        <f>E83*0.2</f>
        <v>4.200000000000001E-2</v>
      </c>
      <c r="G83" s="20"/>
      <c r="H83" s="3">
        <f>D83*0.18</f>
        <v>0.54</v>
      </c>
      <c r="I83" s="3">
        <f>H83*0.3</f>
        <v>0.16200000000000001</v>
      </c>
      <c r="J83" s="3"/>
      <c r="K83" s="3">
        <f>D83*0.55</f>
        <v>1.6500000000000001</v>
      </c>
      <c r="L83" s="3">
        <f>K83*0.5</f>
        <v>0.82500000000000007</v>
      </c>
      <c r="M83" s="3">
        <f>L83*0.5</f>
        <v>0.41250000000000003</v>
      </c>
      <c r="N83" s="3"/>
      <c r="O83" s="3">
        <f>D83</f>
        <v>3</v>
      </c>
      <c r="P83" s="3"/>
      <c r="Q83" s="3">
        <f>D83*0.8</f>
        <v>2.4000000000000004</v>
      </c>
      <c r="R83" s="3">
        <f>Q83*0.5</f>
        <v>1.2000000000000002</v>
      </c>
      <c r="S83" s="3">
        <f>R83*0.5</f>
        <v>0.60000000000000009</v>
      </c>
      <c r="T83" s="3"/>
      <c r="U83" s="3"/>
      <c r="V83" s="20"/>
      <c r="W83" s="3">
        <f>C83*0.01</f>
        <v>9.34</v>
      </c>
    </row>
    <row r="84" spans="1:23" ht="30" x14ac:dyDescent="0.25">
      <c r="A84" s="41" t="s">
        <v>111</v>
      </c>
      <c r="B84" s="42">
        <v>4267198</v>
      </c>
      <c r="C84" s="43">
        <v>682</v>
      </c>
      <c r="D84" s="49">
        <v>1</v>
      </c>
      <c r="E84" s="40">
        <f>D84*0.07</f>
        <v>7.0000000000000007E-2</v>
      </c>
      <c r="F84" s="3">
        <f>E84*0.2</f>
        <v>1.4000000000000002E-2</v>
      </c>
      <c r="G84" s="20"/>
      <c r="H84" s="3">
        <f>D84*0.18</f>
        <v>0.18</v>
      </c>
      <c r="I84" s="3">
        <f>H84*0.3</f>
        <v>5.3999999999999999E-2</v>
      </c>
      <c r="J84" s="3"/>
      <c r="K84" s="3">
        <f>D84*0.55</f>
        <v>0.55000000000000004</v>
      </c>
      <c r="L84" s="3">
        <f>K84*0.5</f>
        <v>0.27500000000000002</v>
      </c>
      <c r="M84" s="3">
        <f>L84*0.5</f>
        <v>0.13750000000000001</v>
      </c>
      <c r="N84" s="3"/>
      <c r="O84" s="3">
        <f>D84</f>
        <v>1</v>
      </c>
      <c r="P84" s="3"/>
      <c r="Q84" s="3">
        <f>D84*0.8</f>
        <v>0.8</v>
      </c>
      <c r="R84" s="3">
        <f>Q84*0.5</f>
        <v>0.4</v>
      </c>
      <c r="S84" s="3">
        <f>R84*0.5</f>
        <v>0.2</v>
      </c>
      <c r="T84" s="3"/>
      <c r="U84" s="3"/>
      <c r="V84" s="20"/>
      <c r="W84" s="3">
        <f>C84*0.01</f>
        <v>6.82</v>
      </c>
    </row>
    <row r="85" spans="1:23" ht="30" x14ac:dyDescent="0.25">
      <c r="A85" s="41" t="s">
        <v>89</v>
      </c>
      <c r="B85" s="42">
        <v>3781715</v>
      </c>
      <c r="C85" s="43">
        <v>1463</v>
      </c>
      <c r="D85" s="47">
        <v>2</v>
      </c>
      <c r="E85" s="3">
        <f>D85*0.07</f>
        <v>0.14000000000000001</v>
      </c>
      <c r="F85" s="3">
        <f>E85*0.2</f>
        <v>2.8000000000000004E-2</v>
      </c>
      <c r="G85" s="20"/>
      <c r="H85" s="3">
        <f>D85*0.18</f>
        <v>0.36</v>
      </c>
      <c r="I85" s="3">
        <f>H85*0.3</f>
        <v>0.108</v>
      </c>
      <c r="J85" s="3"/>
      <c r="K85" s="3">
        <f>D85*0.55</f>
        <v>1.1000000000000001</v>
      </c>
      <c r="L85" s="3">
        <f>K85*0.5</f>
        <v>0.55000000000000004</v>
      </c>
      <c r="M85" s="3">
        <f>L85*0.5</f>
        <v>0.27500000000000002</v>
      </c>
      <c r="N85" s="3"/>
      <c r="O85" s="3">
        <f>D85</f>
        <v>2</v>
      </c>
      <c r="P85" s="3"/>
      <c r="Q85" s="3">
        <f>D85*0.8</f>
        <v>1.6</v>
      </c>
      <c r="R85" s="3">
        <f>Q85*0.5</f>
        <v>0.8</v>
      </c>
      <c r="S85" s="3">
        <f>R85*0.5</f>
        <v>0.4</v>
      </c>
      <c r="T85" s="3"/>
      <c r="U85" s="3"/>
      <c r="V85" s="20"/>
      <c r="W85" s="3">
        <f>C85*0.01</f>
        <v>14.63</v>
      </c>
    </row>
    <row r="86" spans="1:23" ht="15.75" x14ac:dyDescent="0.25">
      <c r="A86" s="41" t="s">
        <v>96</v>
      </c>
      <c r="B86" s="42">
        <v>3349967</v>
      </c>
      <c r="C86" s="43">
        <v>1300</v>
      </c>
      <c r="D86" s="47">
        <v>1</v>
      </c>
      <c r="E86" s="3">
        <f>D86*0.07</f>
        <v>7.0000000000000007E-2</v>
      </c>
      <c r="F86" s="3">
        <f>E86*0.2</f>
        <v>1.4000000000000002E-2</v>
      </c>
      <c r="G86" s="20"/>
      <c r="H86" s="3">
        <f>D86*0.18</f>
        <v>0.18</v>
      </c>
      <c r="I86" s="3">
        <f>H86*0.3</f>
        <v>5.3999999999999999E-2</v>
      </c>
      <c r="J86" s="3"/>
      <c r="K86" s="3">
        <f>D86*0.55</f>
        <v>0.55000000000000004</v>
      </c>
      <c r="L86" s="3">
        <f>K86*0.5</f>
        <v>0.27500000000000002</v>
      </c>
      <c r="M86" s="3">
        <f>L86*0.5</f>
        <v>0.13750000000000001</v>
      </c>
      <c r="N86" s="3"/>
      <c r="O86" s="3">
        <f>D86</f>
        <v>1</v>
      </c>
      <c r="P86" s="3"/>
      <c r="Q86" s="3">
        <f>D86*0.8</f>
        <v>0.8</v>
      </c>
      <c r="R86" s="3">
        <f>Q86*0.5</f>
        <v>0.4</v>
      </c>
      <c r="S86" s="3">
        <f>R86*0.5</f>
        <v>0.2</v>
      </c>
      <c r="T86" s="3"/>
      <c r="U86" s="3"/>
      <c r="V86" s="20"/>
      <c r="W86" s="3">
        <f>C86*0.01</f>
        <v>13</v>
      </c>
    </row>
    <row r="87" spans="1:23" ht="15.75" x14ac:dyDescent="0.25">
      <c r="A87" s="41" t="s">
        <v>104</v>
      </c>
      <c r="B87" s="42">
        <v>3294479</v>
      </c>
      <c r="C87" s="43">
        <v>730</v>
      </c>
      <c r="D87" s="47">
        <v>2</v>
      </c>
      <c r="E87" s="3">
        <f>D87*0.07</f>
        <v>0.14000000000000001</v>
      </c>
      <c r="F87" s="3">
        <f>E87*0.2</f>
        <v>2.8000000000000004E-2</v>
      </c>
      <c r="G87" s="20"/>
      <c r="H87" s="3">
        <f>D87*0.18</f>
        <v>0.36</v>
      </c>
      <c r="I87" s="3">
        <f>H87*0.3</f>
        <v>0.108</v>
      </c>
      <c r="J87" s="3"/>
      <c r="K87" s="3">
        <f>D87*0.55</f>
        <v>1.1000000000000001</v>
      </c>
      <c r="L87" s="3">
        <f>K87*0.5</f>
        <v>0.55000000000000004</v>
      </c>
      <c r="M87" s="3">
        <f>L87*0.5</f>
        <v>0.27500000000000002</v>
      </c>
      <c r="N87" s="3"/>
      <c r="O87" s="3">
        <f>D87</f>
        <v>2</v>
      </c>
      <c r="P87" s="3"/>
      <c r="Q87" s="3">
        <f>D87*0.8</f>
        <v>1.6</v>
      </c>
      <c r="R87" s="3">
        <f>Q87*0.5</f>
        <v>0.8</v>
      </c>
      <c r="S87" s="3">
        <f>R87*0.5</f>
        <v>0.4</v>
      </c>
      <c r="T87" s="3"/>
      <c r="U87" s="3"/>
      <c r="V87" s="20"/>
      <c r="W87" s="3">
        <f>C87*0.01</f>
        <v>7.3</v>
      </c>
    </row>
    <row r="88" spans="1:23" ht="15.75" x14ac:dyDescent="0.25">
      <c r="A88" s="41" t="s">
        <v>63</v>
      </c>
      <c r="B88" s="42">
        <v>2982798</v>
      </c>
      <c r="C88" s="43">
        <v>762</v>
      </c>
      <c r="D88" s="47">
        <v>1</v>
      </c>
      <c r="E88" s="3">
        <f>D88*0.07</f>
        <v>7.0000000000000007E-2</v>
      </c>
      <c r="F88" s="3">
        <f>E88*0.2</f>
        <v>1.4000000000000002E-2</v>
      </c>
      <c r="G88" s="20"/>
      <c r="H88" s="3">
        <f>D88*0.18</f>
        <v>0.18</v>
      </c>
      <c r="I88" s="3">
        <f>H88*0.3</f>
        <v>5.3999999999999999E-2</v>
      </c>
      <c r="J88" s="3"/>
      <c r="K88" s="3">
        <f>D88*0.55</f>
        <v>0.55000000000000004</v>
      </c>
      <c r="L88" s="3">
        <f>K88*0.5</f>
        <v>0.27500000000000002</v>
      </c>
      <c r="M88" s="3">
        <f>L88*0.5</f>
        <v>0.13750000000000001</v>
      </c>
      <c r="N88" s="3"/>
      <c r="O88" s="3">
        <f>D88</f>
        <v>1</v>
      </c>
      <c r="P88" s="3"/>
      <c r="Q88" s="3">
        <f>D88*0.8</f>
        <v>0.8</v>
      </c>
      <c r="R88" s="3">
        <f>Q88*0.5</f>
        <v>0.4</v>
      </c>
      <c r="S88" s="3">
        <f>R88*0.5</f>
        <v>0.2</v>
      </c>
      <c r="T88" s="3"/>
      <c r="U88" s="3"/>
      <c r="V88" s="20"/>
      <c r="W88" s="3">
        <f>C88*0.01</f>
        <v>7.62</v>
      </c>
    </row>
    <row r="89" spans="1:23" ht="15.75" x14ac:dyDescent="0.25">
      <c r="A89" s="41" t="s">
        <v>25</v>
      </c>
      <c r="B89" s="42">
        <v>2679477</v>
      </c>
      <c r="C89" s="43">
        <v>682</v>
      </c>
      <c r="D89" s="47">
        <v>1</v>
      </c>
      <c r="E89" s="3">
        <f>D89*0.07</f>
        <v>7.0000000000000007E-2</v>
      </c>
      <c r="F89" s="3">
        <f>E89*0.2</f>
        <v>1.4000000000000002E-2</v>
      </c>
      <c r="G89" s="20"/>
      <c r="H89" s="3">
        <f>D89*0.18</f>
        <v>0.18</v>
      </c>
      <c r="I89" s="3">
        <f>H89*0.3</f>
        <v>5.3999999999999999E-2</v>
      </c>
      <c r="J89" s="3"/>
      <c r="K89" s="3">
        <f>D89*0.55</f>
        <v>0.55000000000000004</v>
      </c>
      <c r="L89" s="3">
        <f>K89*0.5</f>
        <v>0.27500000000000002</v>
      </c>
      <c r="M89" s="3">
        <f>L89*0.5</f>
        <v>0.13750000000000001</v>
      </c>
      <c r="N89" s="3"/>
      <c r="O89" s="3">
        <f>D89</f>
        <v>1</v>
      </c>
      <c r="P89" s="3"/>
      <c r="Q89" s="3">
        <f>D89*0.8</f>
        <v>0.8</v>
      </c>
      <c r="R89" s="3">
        <f>Q89*0.5</f>
        <v>0.4</v>
      </c>
      <c r="S89" s="3">
        <f>R89*0.5</f>
        <v>0.2</v>
      </c>
      <c r="T89" s="3"/>
      <c r="U89" s="3"/>
      <c r="V89" s="20"/>
      <c r="W89" s="3">
        <f>C89*0.01</f>
        <v>6.82</v>
      </c>
    </row>
    <row r="90" spans="1:23" ht="30" x14ac:dyDescent="0.25">
      <c r="A90" s="41" t="s">
        <v>100</v>
      </c>
      <c r="B90" s="42">
        <v>2677005</v>
      </c>
      <c r="C90" s="43">
        <v>559</v>
      </c>
      <c r="D90" s="49">
        <v>1</v>
      </c>
      <c r="E90" s="40">
        <f>D90*0.07</f>
        <v>7.0000000000000007E-2</v>
      </c>
      <c r="F90" s="3">
        <f>E90*0.2</f>
        <v>1.4000000000000002E-2</v>
      </c>
      <c r="G90" s="20"/>
      <c r="H90" s="3">
        <f>D90*0.18</f>
        <v>0.18</v>
      </c>
      <c r="I90" s="3">
        <f>H90*0.3</f>
        <v>5.3999999999999999E-2</v>
      </c>
      <c r="J90" s="3"/>
      <c r="K90" s="3">
        <f>D90*0.55</f>
        <v>0.55000000000000004</v>
      </c>
      <c r="L90" s="3">
        <f>K90*0.5</f>
        <v>0.27500000000000002</v>
      </c>
      <c r="M90" s="3">
        <f>L90*0.5</f>
        <v>0.13750000000000001</v>
      </c>
      <c r="N90" s="3"/>
      <c r="O90" s="3">
        <f>D90</f>
        <v>1</v>
      </c>
      <c r="P90" s="3"/>
      <c r="Q90" s="3">
        <f>D90*0.8</f>
        <v>0.8</v>
      </c>
      <c r="R90" s="3">
        <f>Q90*0.5</f>
        <v>0.4</v>
      </c>
      <c r="S90" s="3">
        <f>R90*0.5</f>
        <v>0.2</v>
      </c>
      <c r="T90" s="3"/>
      <c r="U90" s="3"/>
      <c r="V90" s="20"/>
      <c r="W90" s="3">
        <f>C90*0.01</f>
        <v>5.59</v>
      </c>
    </row>
    <row r="91" spans="1:23" ht="15.75" x14ac:dyDescent="0.25">
      <c r="A91" s="41" t="s">
        <v>92</v>
      </c>
      <c r="B91" s="42">
        <v>2614619</v>
      </c>
      <c r="C91" s="43">
        <v>1100</v>
      </c>
      <c r="D91" s="47">
        <v>1</v>
      </c>
      <c r="E91" s="3">
        <f>D91*0.07</f>
        <v>7.0000000000000007E-2</v>
      </c>
      <c r="F91" s="3">
        <f>E91*0.2</f>
        <v>1.4000000000000002E-2</v>
      </c>
      <c r="G91" s="20"/>
      <c r="H91" s="3">
        <f>D91*0.18</f>
        <v>0.18</v>
      </c>
      <c r="I91" s="3">
        <f>H91*0.3</f>
        <v>5.3999999999999999E-2</v>
      </c>
      <c r="J91" s="3"/>
      <c r="K91" s="3">
        <f>D91*0.55</f>
        <v>0.55000000000000004</v>
      </c>
      <c r="L91" s="3">
        <f>K91*0.5</f>
        <v>0.27500000000000002</v>
      </c>
      <c r="M91" s="3">
        <f>L91*0.5</f>
        <v>0.13750000000000001</v>
      </c>
      <c r="N91" s="3"/>
      <c r="O91" s="3">
        <f>D91</f>
        <v>1</v>
      </c>
      <c r="P91" s="3"/>
      <c r="Q91" s="3">
        <f>D91*0.8</f>
        <v>0.8</v>
      </c>
      <c r="R91" s="3">
        <f>Q91*0.5</f>
        <v>0.4</v>
      </c>
      <c r="S91" s="3">
        <f>R91*0.5</f>
        <v>0.2</v>
      </c>
      <c r="T91" s="3"/>
      <c r="U91" s="3"/>
      <c r="V91" s="20"/>
      <c r="W91" s="3">
        <f>C91*0.01</f>
        <v>11</v>
      </c>
    </row>
    <row r="92" spans="1:23" ht="15.75" x14ac:dyDescent="0.25">
      <c r="A92" s="41" t="s">
        <v>54</v>
      </c>
      <c r="B92" s="42">
        <v>2539521</v>
      </c>
      <c r="C92" s="43">
        <v>409</v>
      </c>
      <c r="D92" s="47">
        <v>0</v>
      </c>
      <c r="E92" s="3">
        <f>D92*0.07</f>
        <v>0</v>
      </c>
      <c r="F92" s="3">
        <f>E92*0.2</f>
        <v>0</v>
      </c>
      <c r="G92" s="20"/>
      <c r="H92" s="3">
        <f>D92*0.18</f>
        <v>0</v>
      </c>
      <c r="I92" s="3">
        <f>H92*0.3</f>
        <v>0</v>
      </c>
      <c r="J92" s="3"/>
      <c r="K92" s="3">
        <f>D92*0.55</f>
        <v>0</v>
      </c>
      <c r="L92" s="3">
        <f>K92*0.5</f>
        <v>0</v>
      </c>
      <c r="M92" s="3">
        <f>L92*0.5</f>
        <v>0</v>
      </c>
      <c r="N92" s="3"/>
      <c r="O92" s="3">
        <f>D92</f>
        <v>0</v>
      </c>
      <c r="P92" s="3"/>
      <c r="Q92" s="3">
        <f>D92*0.8</f>
        <v>0</v>
      </c>
      <c r="R92" s="3">
        <f>Q92*0.5</f>
        <v>0</v>
      </c>
      <c r="S92" s="3">
        <f>R92*0.5</f>
        <v>0</v>
      </c>
      <c r="T92" s="3"/>
      <c r="U92" s="3"/>
      <c r="V92" s="20"/>
      <c r="W92" s="3">
        <f>C92*0.01</f>
        <v>4.09</v>
      </c>
    </row>
    <row r="93" spans="1:23" ht="15.75" x14ac:dyDescent="0.25">
      <c r="A93" s="41" t="s">
        <v>10</v>
      </c>
      <c r="B93" s="42">
        <v>2520619</v>
      </c>
      <c r="C93" s="43">
        <v>944</v>
      </c>
      <c r="D93" s="47">
        <v>2</v>
      </c>
      <c r="E93" s="3">
        <f>D93*0.07</f>
        <v>0.14000000000000001</v>
      </c>
      <c r="F93" s="3">
        <f>E93*0.2</f>
        <v>2.8000000000000004E-2</v>
      </c>
      <c r="G93" s="20"/>
      <c r="H93" s="3">
        <f>D93*0.18</f>
        <v>0.36</v>
      </c>
      <c r="I93" s="3">
        <f>H93*0.3</f>
        <v>0.108</v>
      </c>
      <c r="J93" s="3"/>
      <c r="K93" s="3">
        <f>D93*0.55</f>
        <v>1.1000000000000001</v>
      </c>
      <c r="L93" s="3">
        <f>K93*0.5</f>
        <v>0.55000000000000004</v>
      </c>
      <c r="M93" s="3">
        <f>L93*0.5</f>
        <v>0.27500000000000002</v>
      </c>
      <c r="N93" s="3"/>
      <c r="O93" s="3">
        <f>D93</f>
        <v>2</v>
      </c>
      <c r="P93" s="3"/>
      <c r="Q93" s="3">
        <f>D93*0.8</f>
        <v>1.6</v>
      </c>
      <c r="R93" s="3">
        <f>Q93*0.5</f>
        <v>0.8</v>
      </c>
      <c r="S93" s="3">
        <f>R93*0.5</f>
        <v>0.4</v>
      </c>
      <c r="T93" s="3">
        <v>1</v>
      </c>
      <c r="U93" s="3"/>
      <c r="V93" s="20"/>
      <c r="W93" s="3">
        <f>C93*0.01</f>
        <v>9.44</v>
      </c>
    </row>
    <row r="94" spans="1:23" ht="15.75" x14ac:dyDescent="0.25">
      <c r="A94" s="41" t="s">
        <v>73</v>
      </c>
      <c r="B94" s="42">
        <v>2095937</v>
      </c>
      <c r="C94" s="43">
        <v>861</v>
      </c>
      <c r="D94" s="49">
        <v>3</v>
      </c>
      <c r="E94" s="40">
        <f>D94*0.07</f>
        <v>0.21000000000000002</v>
      </c>
      <c r="F94" s="3">
        <f>E94*0.2</f>
        <v>4.200000000000001E-2</v>
      </c>
      <c r="G94" s="20"/>
      <c r="H94" s="3">
        <f>D94*0.18</f>
        <v>0.54</v>
      </c>
      <c r="I94" s="3">
        <f>H94*0.3</f>
        <v>0.16200000000000001</v>
      </c>
      <c r="J94" s="3"/>
      <c r="K94" s="3">
        <f>D94*0.55</f>
        <v>1.6500000000000001</v>
      </c>
      <c r="L94" s="3">
        <f>K94*0.5</f>
        <v>0.82500000000000007</v>
      </c>
      <c r="M94" s="3">
        <f>L94*0.5</f>
        <v>0.41250000000000003</v>
      </c>
      <c r="N94" s="3"/>
      <c r="O94" s="3">
        <f>D94</f>
        <v>3</v>
      </c>
      <c r="P94" s="3"/>
      <c r="Q94" s="3">
        <f>D94*0.8</f>
        <v>2.4000000000000004</v>
      </c>
      <c r="R94" s="3">
        <f>Q94*0.5</f>
        <v>1.2000000000000002</v>
      </c>
      <c r="S94" s="3">
        <f>R94*0.5</f>
        <v>0.60000000000000009</v>
      </c>
      <c r="T94" s="3"/>
      <c r="U94" s="3"/>
      <c r="V94" s="20"/>
      <c r="W94" s="3">
        <f>C94*0.01</f>
        <v>8.61</v>
      </c>
    </row>
    <row r="95" spans="1:23" s="9" customFormat="1" ht="15.75" x14ac:dyDescent="0.25">
      <c r="A95" s="41" t="s">
        <v>93</v>
      </c>
      <c r="B95" s="42">
        <v>2087535</v>
      </c>
      <c r="C95" s="43">
        <v>296</v>
      </c>
      <c r="D95" s="47">
        <v>1</v>
      </c>
      <c r="E95" s="3">
        <f>D95*0.07</f>
        <v>7.0000000000000007E-2</v>
      </c>
      <c r="F95" s="3">
        <f>E95*0.2</f>
        <v>1.4000000000000002E-2</v>
      </c>
      <c r="G95" s="20"/>
      <c r="H95" s="3">
        <f>D95*0.18</f>
        <v>0.18</v>
      </c>
      <c r="I95" s="3">
        <f>H95*0.3</f>
        <v>5.3999999999999999E-2</v>
      </c>
      <c r="J95" s="3"/>
      <c r="K95" s="3">
        <f>D95*0.55</f>
        <v>0.55000000000000004</v>
      </c>
      <c r="L95" s="3">
        <f>K95*0.5</f>
        <v>0.27500000000000002</v>
      </c>
      <c r="M95" s="3">
        <f>L95*0.5</f>
        <v>0.13750000000000001</v>
      </c>
      <c r="N95" s="3"/>
      <c r="O95" s="3">
        <f>D95</f>
        <v>1</v>
      </c>
      <c r="P95" s="3"/>
      <c r="Q95" s="3">
        <f>D95*0.8</f>
        <v>0.8</v>
      </c>
      <c r="R95" s="3">
        <f>Q95*0.5</f>
        <v>0.4</v>
      </c>
      <c r="S95" s="3">
        <f>R95*0.5</f>
        <v>0.2</v>
      </c>
      <c r="T95" s="3"/>
      <c r="U95" s="3"/>
      <c r="V95" s="20"/>
      <c r="W95" s="3">
        <f>C95*0.01</f>
        <v>2.96</v>
      </c>
    </row>
    <row r="96" spans="1:23" ht="30" x14ac:dyDescent="0.25">
      <c r="A96" s="41" t="s">
        <v>99</v>
      </c>
      <c r="B96" s="42">
        <v>1884294</v>
      </c>
      <c r="C96" s="43">
        <v>693</v>
      </c>
      <c r="D96" s="47">
        <v>1</v>
      </c>
      <c r="E96" s="3">
        <f>D96*0.07</f>
        <v>7.0000000000000007E-2</v>
      </c>
      <c r="F96" s="3">
        <f>E96*0.2</f>
        <v>1.4000000000000002E-2</v>
      </c>
      <c r="G96" s="20"/>
      <c r="H96" s="3">
        <f>D96*0.18</f>
        <v>0.18</v>
      </c>
      <c r="I96" s="3">
        <f>H96*0.3</f>
        <v>5.3999999999999999E-2</v>
      </c>
      <c r="J96" s="3"/>
      <c r="K96" s="3">
        <f>D96*0.55</f>
        <v>0.55000000000000004</v>
      </c>
      <c r="L96" s="3">
        <f>K96*0.5</f>
        <v>0.27500000000000002</v>
      </c>
      <c r="M96" s="3">
        <f>L96*0.5</f>
        <v>0.13750000000000001</v>
      </c>
      <c r="N96" s="3"/>
      <c r="O96" s="3">
        <f>D96</f>
        <v>1</v>
      </c>
      <c r="P96" s="3"/>
      <c r="Q96" s="3">
        <f>D96*0.8</f>
        <v>0.8</v>
      </c>
      <c r="R96" s="3">
        <f>Q96*0.5</f>
        <v>0.4</v>
      </c>
      <c r="S96" s="3">
        <f>R96*0.5</f>
        <v>0.2</v>
      </c>
      <c r="T96" s="3">
        <v>2</v>
      </c>
      <c r="U96" s="3">
        <v>1</v>
      </c>
      <c r="V96" s="20"/>
      <c r="W96" s="3">
        <f>C96*0.01</f>
        <v>6.93</v>
      </c>
    </row>
    <row r="97" spans="1:23" ht="30" x14ac:dyDescent="0.25">
      <c r="A97" s="41" t="s">
        <v>97</v>
      </c>
      <c r="B97" s="42">
        <v>1746161</v>
      </c>
      <c r="C97" s="43">
        <v>1299</v>
      </c>
      <c r="D97" s="47">
        <v>0</v>
      </c>
      <c r="E97" s="3">
        <f>D97*0.07</f>
        <v>0</v>
      </c>
      <c r="F97" s="3">
        <f>E97*0.2</f>
        <v>0</v>
      </c>
      <c r="G97" s="20"/>
      <c r="H97" s="3">
        <f>D97*0.18</f>
        <v>0</v>
      </c>
      <c r="I97" s="3">
        <f>H97*0.3</f>
        <v>0</v>
      </c>
      <c r="J97" s="3"/>
      <c r="K97" s="3">
        <f>D97*0.55</f>
        <v>0</v>
      </c>
      <c r="L97" s="3">
        <f>K97*0.5</f>
        <v>0</v>
      </c>
      <c r="M97" s="3">
        <f>L97*0.5</f>
        <v>0</v>
      </c>
      <c r="N97" s="3"/>
      <c r="O97" s="3">
        <f>D97</f>
        <v>0</v>
      </c>
      <c r="P97" s="3"/>
      <c r="Q97" s="3">
        <f>D97*0.8</f>
        <v>0</v>
      </c>
      <c r="R97" s="3">
        <f>Q97*0.5</f>
        <v>0</v>
      </c>
      <c r="S97" s="3">
        <f>R97*0.5</f>
        <v>0</v>
      </c>
      <c r="T97" s="3"/>
      <c r="U97" s="3"/>
      <c r="V97" s="20"/>
      <c r="W97" s="3">
        <f>C97*0.01</f>
        <v>12.99</v>
      </c>
    </row>
    <row r="98" spans="1:23" ht="15.75" x14ac:dyDescent="0.25">
      <c r="A98" s="41" t="s">
        <v>7</v>
      </c>
      <c r="B98" s="42">
        <v>1312504</v>
      </c>
      <c r="C98" s="43">
        <v>265</v>
      </c>
      <c r="D98" s="47">
        <v>0</v>
      </c>
      <c r="E98" s="3">
        <f>D98*0.07</f>
        <v>0</v>
      </c>
      <c r="F98" s="3">
        <f>E98*0.2</f>
        <v>0</v>
      </c>
      <c r="G98" s="20"/>
      <c r="H98" s="3">
        <f>D98*0.18</f>
        <v>0</v>
      </c>
      <c r="I98" s="3">
        <f>H98*0.3</f>
        <v>0</v>
      </c>
      <c r="J98" s="3"/>
      <c r="K98" s="3">
        <f>D98*0.55</f>
        <v>0</v>
      </c>
      <c r="L98" s="3">
        <f>K98*0.5</f>
        <v>0</v>
      </c>
      <c r="M98" s="3">
        <f>L98*0.5</f>
        <v>0</v>
      </c>
      <c r="N98" s="3"/>
      <c r="O98" s="3">
        <f>D98</f>
        <v>0</v>
      </c>
      <c r="P98" s="3"/>
      <c r="Q98" s="3">
        <f>D98*0.8</f>
        <v>0</v>
      </c>
      <c r="R98" s="3">
        <f>Q98*0.5</f>
        <v>0</v>
      </c>
      <c r="S98" s="3">
        <f>R98*0.5</f>
        <v>0</v>
      </c>
      <c r="T98" s="3"/>
      <c r="U98" s="3"/>
      <c r="V98" s="20"/>
      <c r="W98" s="3">
        <f>C98*0.01</f>
        <v>2.65</v>
      </c>
    </row>
    <row r="99" spans="1:23" ht="15.75" x14ac:dyDescent="0.25">
      <c r="A99" s="41" t="s">
        <v>42</v>
      </c>
      <c r="B99" s="42">
        <v>1198157</v>
      </c>
      <c r="C99" s="43">
        <v>527</v>
      </c>
      <c r="D99" s="47">
        <v>1</v>
      </c>
      <c r="E99" s="3">
        <f>D99*0.07</f>
        <v>7.0000000000000007E-2</v>
      </c>
      <c r="F99" s="3">
        <f>E99*0.2</f>
        <v>1.4000000000000002E-2</v>
      </c>
      <c r="G99" s="20"/>
      <c r="H99" s="3">
        <f>D99*0.18</f>
        <v>0.18</v>
      </c>
      <c r="I99" s="3">
        <f>H99*0.3</f>
        <v>5.3999999999999999E-2</v>
      </c>
      <c r="J99" s="3"/>
      <c r="K99" s="3">
        <f>D99*0.55</f>
        <v>0.55000000000000004</v>
      </c>
      <c r="L99" s="3">
        <f>K99*0.5</f>
        <v>0.27500000000000002</v>
      </c>
      <c r="M99" s="3">
        <f>L99*0.5</f>
        <v>0.13750000000000001</v>
      </c>
      <c r="N99" s="3"/>
      <c r="O99" s="3">
        <f>D99</f>
        <v>1</v>
      </c>
      <c r="P99" s="3"/>
      <c r="Q99" s="3">
        <f>D99*0.8</f>
        <v>0.8</v>
      </c>
      <c r="R99" s="3">
        <f>Q99*0.5</f>
        <v>0.4</v>
      </c>
      <c r="S99" s="3">
        <f>R99*0.5</f>
        <v>0.2</v>
      </c>
      <c r="T99" s="3">
        <v>1</v>
      </c>
      <c r="U99" s="3"/>
      <c r="V99" s="20"/>
      <c r="W99" s="3">
        <f>C99*0.01</f>
        <v>5.2700000000000005</v>
      </c>
    </row>
    <row r="100" spans="1:23" ht="15.75" x14ac:dyDescent="0.25">
      <c r="A100" s="41" t="s">
        <v>95</v>
      </c>
      <c r="B100" s="42">
        <v>934390</v>
      </c>
      <c r="C100" s="43">
        <v>211</v>
      </c>
      <c r="D100" s="47">
        <v>1</v>
      </c>
      <c r="E100" s="3">
        <f>D100*0.07</f>
        <v>7.0000000000000007E-2</v>
      </c>
      <c r="F100" s="3">
        <f>E100*0.2</f>
        <v>1.4000000000000002E-2</v>
      </c>
      <c r="G100" s="20"/>
      <c r="H100" s="3">
        <f>D100*0.18</f>
        <v>0.18</v>
      </c>
      <c r="I100" s="3">
        <f>H100*0.3</f>
        <v>5.3999999999999999E-2</v>
      </c>
      <c r="J100" s="3"/>
      <c r="K100" s="3">
        <f>D100*0.55</f>
        <v>0.55000000000000004</v>
      </c>
      <c r="L100" s="3">
        <f>K100*0.5</f>
        <v>0.27500000000000002</v>
      </c>
      <c r="M100" s="3">
        <f>L100*0.5</f>
        <v>0.13750000000000001</v>
      </c>
      <c r="N100" s="3"/>
      <c r="O100" s="3">
        <f>D100</f>
        <v>1</v>
      </c>
      <c r="P100" s="3"/>
      <c r="Q100" s="3">
        <f>D100*0.8</f>
        <v>0.8</v>
      </c>
      <c r="R100" s="3">
        <f>Q100*0.5</f>
        <v>0.4</v>
      </c>
      <c r="S100" s="3">
        <f>R100*0.5</f>
        <v>0.2</v>
      </c>
      <c r="T100" s="3"/>
      <c r="U100" s="3"/>
      <c r="V100" s="20"/>
      <c r="W100" s="3">
        <f>C100*0.01</f>
        <v>2.11</v>
      </c>
    </row>
    <row r="101" spans="1:23" ht="30" x14ac:dyDescent="0.25">
      <c r="A101" s="41" t="s">
        <v>8</v>
      </c>
      <c r="B101" s="42">
        <v>295532</v>
      </c>
      <c r="C101" s="43">
        <v>259</v>
      </c>
      <c r="D101" s="47">
        <v>0</v>
      </c>
      <c r="E101" s="3">
        <f>D101*0.07</f>
        <v>0</v>
      </c>
      <c r="F101" s="3">
        <f>E101*0.2</f>
        <v>0</v>
      </c>
      <c r="G101" s="20"/>
      <c r="H101" s="3">
        <f>D101*0.18</f>
        <v>0</v>
      </c>
      <c r="I101" s="3">
        <f>H101*0.3</f>
        <v>0</v>
      </c>
      <c r="J101" s="3"/>
      <c r="K101" s="3">
        <f>D101*0.55</f>
        <v>0</v>
      </c>
      <c r="L101" s="3">
        <f>K101*0.5</f>
        <v>0</v>
      </c>
      <c r="M101" s="3">
        <f>L101*0.5</f>
        <v>0</v>
      </c>
      <c r="N101" s="3"/>
      <c r="O101" s="3">
        <f>D101</f>
        <v>0</v>
      </c>
      <c r="P101" s="3"/>
      <c r="Q101" s="3">
        <f>D101*0.8</f>
        <v>0</v>
      </c>
      <c r="R101" s="3">
        <f>Q101*0.5</f>
        <v>0</v>
      </c>
      <c r="S101" s="3">
        <f>R101*0.5</f>
        <v>0</v>
      </c>
      <c r="T101" s="3"/>
      <c r="U101" s="3"/>
      <c r="V101" s="20"/>
      <c r="W101" s="3">
        <f>C101*0.01</f>
        <v>2.59</v>
      </c>
    </row>
    <row r="102" spans="1:23" ht="15.75" x14ac:dyDescent="0.25">
      <c r="A102" s="41" t="s">
        <v>21</v>
      </c>
      <c r="B102" s="42">
        <v>264631</v>
      </c>
      <c r="C102" s="43">
        <v>309</v>
      </c>
      <c r="D102" s="47">
        <v>0</v>
      </c>
      <c r="E102" s="3">
        <f>D102*0.07</f>
        <v>0</v>
      </c>
      <c r="F102" s="3">
        <f>E102*0.2</f>
        <v>0</v>
      </c>
      <c r="G102" s="20"/>
      <c r="H102" s="3">
        <f>D102*0.18</f>
        <v>0</v>
      </c>
      <c r="I102" s="3">
        <f>H102*0.3</f>
        <v>0</v>
      </c>
      <c r="J102" s="3"/>
      <c r="K102" s="3">
        <f>D102*0.55</f>
        <v>0</v>
      </c>
      <c r="L102" s="3">
        <f>K102*0.5</f>
        <v>0</v>
      </c>
      <c r="M102" s="3">
        <f>L102*0.5</f>
        <v>0</v>
      </c>
      <c r="N102" s="3"/>
      <c r="O102" s="3">
        <f>D102</f>
        <v>0</v>
      </c>
      <c r="P102" s="3"/>
      <c r="Q102" s="3">
        <f>D102*0.8</f>
        <v>0</v>
      </c>
      <c r="R102" s="3">
        <f>Q102*0.5</f>
        <v>0</v>
      </c>
      <c r="S102" s="3">
        <f>R102*0.5</f>
        <v>0</v>
      </c>
      <c r="T102" s="3"/>
      <c r="U102" s="3"/>
      <c r="V102" s="20"/>
      <c r="W102" s="3">
        <f>C102*0.01</f>
        <v>3.09</v>
      </c>
    </row>
    <row r="103" spans="1:23" ht="15.75" x14ac:dyDescent="0.25">
      <c r="A103" s="41" t="s">
        <v>67</v>
      </c>
      <c r="B103" s="42">
        <v>221533</v>
      </c>
      <c r="C103" s="43">
        <v>188</v>
      </c>
      <c r="D103" s="47">
        <v>0</v>
      </c>
      <c r="E103" s="3">
        <f>D103*0.07</f>
        <v>0</v>
      </c>
      <c r="F103" s="3">
        <f>E103*0.2</f>
        <v>0</v>
      </c>
      <c r="G103" s="20"/>
      <c r="H103" s="3">
        <f>D103*0.18</f>
        <v>0</v>
      </c>
      <c r="I103" s="3">
        <f>H103*0.3</f>
        <v>0</v>
      </c>
      <c r="J103" s="3"/>
      <c r="K103" s="3">
        <f>D103*0.55</f>
        <v>0</v>
      </c>
      <c r="L103" s="3">
        <f>K103*0.5</f>
        <v>0</v>
      </c>
      <c r="M103" s="3">
        <f>L103*0.5</f>
        <v>0</v>
      </c>
      <c r="N103" s="3"/>
      <c r="O103" s="3">
        <f>D103</f>
        <v>0</v>
      </c>
      <c r="P103" s="3"/>
      <c r="Q103" s="3">
        <f>D103*0.8</f>
        <v>0</v>
      </c>
      <c r="R103" s="3">
        <f>Q103*0.5</f>
        <v>0</v>
      </c>
      <c r="S103" s="3">
        <f>R103*0.5</f>
        <v>0</v>
      </c>
      <c r="T103" s="3"/>
      <c r="U103" s="3"/>
      <c r="V103" s="20"/>
      <c r="W103" s="3">
        <f>C103*0.01</f>
        <v>1.8800000000000001</v>
      </c>
    </row>
    <row r="104" spans="1:23" s="9" customFormat="1" x14ac:dyDescent="0.25">
      <c r="A104" s="26"/>
      <c r="B104" s="11"/>
      <c r="C104" s="11"/>
      <c r="D104" s="50"/>
      <c r="E104" s="40">
        <f>SUM(E3:E103)</f>
        <v>349.92999999999961</v>
      </c>
      <c r="F104" s="3">
        <f>SUM(F3:F103)</f>
        <v>69.98599999999999</v>
      </c>
      <c r="G104" s="20"/>
      <c r="H104" s="3">
        <f>SUM(H3:H103)</f>
        <v>899.81999999999971</v>
      </c>
      <c r="I104" s="3">
        <f>SUM(I3:I103)</f>
        <v>269.94599999999957</v>
      </c>
      <c r="J104" s="3"/>
      <c r="K104" s="3">
        <f>SUM(K3:K103)</f>
        <v>2749.4500000000003</v>
      </c>
      <c r="L104" s="3">
        <f>SUM(L3:L103)</f>
        <v>1374.7250000000001</v>
      </c>
      <c r="M104" s="3">
        <f>SUM(M3:M103)</f>
        <v>687.36250000000007</v>
      </c>
      <c r="N104" s="3">
        <f>SUM(O3:O103)</f>
        <v>4999</v>
      </c>
      <c r="O104" s="3">
        <f>SUM(O3:O103)</f>
        <v>4999</v>
      </c>
      <c r="P104" s="3"/>
      <c r="Q104" s="3">
        <f>SUM(Q3:Q103)</f>
        <v>3999.2000000000007</v>
      </c>
      <c r="R104" s="3">
        <f>SUM(R3:R103)</f>
        <v>1999.6000000000004</v>
      </c>
      <c r="S104" s="3">
        <f>SUM(S3:S103)</f>
        <v>999.80000000000018</v>
      </c>
      <c r="T104" s="3"/>
      <c r="U104" s="3"/>
      <c r="V104" s="20"/>
      <c r="W104" s="3">
        <f>SUM(W3:W103)</f>
        <v>21359.049999999992</v>
      </c>
    </row>
    <row r="105" spans="1:23" x14ac:dyDescent="0.25">
      <c r="D105" s="46"/>
    </row>
    <row r="106" spans="1:23" x14ac:dyDescent="0.25">
      <c r="D106" s="46"/>
    </row>
    <row r="107" spans="1:23" x14ac:dyDescent="0.25">
      <c r="D107" s="46"/>
    </row>
    <row r="108" spans="1:23" x14ac:dyDescent="0.25">
      <c r="D108" s="46"/>
    </row>
    <row r="109" spans="1:23" x14ac:dyDescent="0.25">
      <c r="D109" s="46"/>
    </row>
    <row r="110" spans="1:23" x14ac:dyDescent="0.25">
      <c r="D110" s="46"/>
    </row>
    <row r="111" spans="1:23" x14ac:dyDescent="0.25">
      <c r="D111" s="46"/>
    </row>
    <row r="112" spans="1:23" x14ac:dyDescent="0.25">
      <c r="D112" s="46"/>
    </row>
  </sheetData>
  <sortState ref="A3:W103">
    <sortCondition descending="1" ref="B3:B103"/>
  </sortState>
  <mergeCells count="4">
    <mergeCell ref="E1:F1"/>
    <mergeCell ref="H1:I1"/>
    <mergeCell ref="K1:M1"/>
    <mergeCell ref="Q1:U1"/>
  </mergeCells>
  <conditionalFormatting sqref="A3:W105">
    <cfRule type="expression" dxfId="0" priority="1">
      <formula>MOD(ROW(),2)=0</formula>
    </cfRule>
  </conditionalFormatting>
  <pageMargins left="0.2" right="0.2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Alphabetical Order</vt:lpstr>
      <vt:lpstr>Asset Order</vt:lpstr>
      <vt:lpstr>'Alphabetical Order'!Print_Titles</vt:lpstr>
      <vt:lpstr>'Asset Order'!Print_Titles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brandeeb</dc:creator>
  <cp:lastModifiedBy>Brandee Bickle</cp:lastModifiedBy>
  <cp:lastPrinted>2019-05-06T20:01:18Z</cp:lastPrinted>
  <dcterms:created xsi:type="dcterms:W3CDTF">2016-03-18T19:04:15Z</dcterms:created>
  <dcterms:modified xsi:type="dcterms:W3CDTF">2019-05-06T20:01:24Z</dcterms:modified>
</cp:coreProperties>
</file>